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8685" windowHeight="7920" firstSheet="1" activeTab="4"/>
  </bookViews>
  <sheets>
    <sheet name="計價文件" sheetId="1" r:id="rId1"/>
    <sheet name="應附文件" sheetId="2" r:id="rId2"/>
    <sheet name="封面" sheetId="3" r:id="rId3"/>
    <sheet name="估驗單 (2)" sheetId="4" r:id="rId4"/>
    <sheet name="計價書" sheetId="5" r:id="rId5"/>
    <sheet name="傳統建築計價明細表" sheetId="6" r:id="rId6"/>
    <sheet name="新式建築計價明細表" sheetId="7" r:id="rId7"/>
  </sheets>
  <definedNames>
    <definedName name="_xlnm.Print_Area" localSheetId="4">'計價書'!$A$1:$O$28</definedName>
  </definedNames>
  <calcPr fullCalcOnLoad="1"/>
</workbook>
</file>

<file path=xl/comments6.xml><?xml version="1.0" encoding="utf-8"?>
<comments xmlns="http://schemas.openxmlformats.org/spreadsheetml/2006/main">
  <authors>
    <author>tsailian</author>
  </authors>
  <commentList>
    <comment ref="E8" authorId="0">
      <text>
        <r>
          <rPr>
            <b/>
            <sz val="9"/>
            <rFont val="新細明體"/>
            <family val="1"/>
          </rPr>
          <t>tsailian:</t>
        </r>
        <r>
          <rPr>
            <sz val="9"/>
            <rFont val="新細明體"/>
            <family val="1"/>
          </rPr>
          <t xml:space="preserve">
原2500</t>
        </r>
      </text>
    </comment>
    <comment ref="E32" authorId="0">
      <text>
        <r>
          <rPr>
            <b/>
            <sz val="9"/>
            <rFont val="新細明體"/>
            <family val="1"/>
          </rPr>
          <t>tsailian:</t>
        </r>
        <r>
          <rPr>
            <sz val="9"/>
            <rFont val="新細明體"/>
            <family val="1"/>
          </rPr>
          <t xml:space="preserve">
原4000</t>
        </r>
      </text>
    </comment>
    <comment ref="D34" authorId="0">
      <text>
        <r>
          <rPr>
            <b/>
            <sz val="9"/>
            <rFont val="新細明體"/>
            <family val="1"/>
          </rPr>
          <t>tsailian：
原----式</t>
        </r>
      </text>
    </comment>
    <comment ref="E34" authorId="0">
      <text>
        <r>
          <rPr>
            <b/>
            <sz val="9"/>
            <rFont val="新細明體"/>
            <family val="1"/>
          </rPr>
          <t>tsailian:</t>
        </r>
        <r>
          <rPr>
            <sz val="9"/>
            <rFont val="新細明體"/>
            <family val="1"/>
          </rPr>
          <t xml:space="preserve">
原15000
</t>
        </r>
      </text>
    </comment>
    <comment ref="E50" authorId="0">
      <text>
        <r>
          <rPr>
            <b/>
            <sz val="9"/>
            <rFont val="新細明體"/>
            <family val="1"/>
          </rPr>
          <t>tsailian:</t>
        </r>
        <r>
          <rPr>
            <sz val="9"/>
            <rFont val="新細明體"/>
            <family val="1"/>
          </rPr>
          <t xml:space="preserve">
原5000</t>
        </r>
      </text>
    </comment>
    <comment ref="E51" authorId="0">
      <text>
        <r>
          <rPr>
            <b/>
            <sz val="9"/>
            <rFont val="新細明體"/>
            <family val="1"/>
          </rPr>
          <t>tsailian:</t>
        </r>
        <r>
          <rPr>
            <sz val="9"/>
            <rFont val="新細明體"/>
            <family val="1"/>
          </rPr>
          <t xml:space="preserve">
原3500
</t>
        </r>
      </text>
    </comment>
  </commentList>
</comments>
</file>

<file path=xl/sharedStrings.xml><?xml version="1.0" encoding="utf-8"?>
<sst xmlns="http://schemas.openxmlformats.org/spreadsheetml/2006/main" count="423" uniqueCount="304">
  <si>
    <t>承辦單位</t>
  </si>
  <si>
    <t>開工日期</t>
  </si>
  <si>
    <t>預計完工日</t>
  </si>
  <si>
    <t>已工作日數</t>
  </si>
  <si>
    <t>前 期 本 期 估 驗 計 價 明 細 總 表</t>
  </si>
  <si>
    <t>項    目</t>
  </si>
  <si>
    <t>截 至 本 期</t>
  </si>
  <si>
    <t>完成金額 A</t>
  </si>
  <si>
    <t>完成金額 B</t>
  </si>
  <si>
    <t>完成金額A+B</t>
  </si>
  <si>
    <t>計價次數</t>
  </si>
  <si>
    <t>計價日期</t>
  </si>
  <si>
    <t>實付金額</t>
  </si>
  <si>
    <t>實付累計</t>
  </si>
  <si>
    <t>未付餘額</t>
  </si>
  <si>
    <t>完成比例</t>
  </si>
  <si>
    <t>實 付 款</t>
  </si>
  <si>
    <t>完成百分比</t>
  </si>
  <si>
    <t>本期計價實付款及完成百分比已核對無訛謹此簽認</t>
  </si>
  <si>
    <t>數量</t>
  </si>
  <si>
    <t>估驗款</t>
  </si>
  <si>
    <t>上 期 估 驗 日 期</t>
  </si>
  <si>
    <t>本 期 估 驗 日 期</t>
  </si>
  <si>
    <t>本期第 一 期</t>
  </si>
  <si>
    <t>第 1 期</t>
  </si>
  <si>
    <t>第 2 期</t>
  </si>
  <si>
    <t>第 3 期</t>
  </si>
  <si>
    <t>第 4 期</t>
  </si>
  <si>
    <t>第 5 期</t>
  </si>
  <si>
    <t xml:space="preserve">備 註 </t>
  </si>
  <si>
    <t>第 6 期</t>
  </si>
  <si>
    <t>第 7 期</t>
  </si>
  <si>
    <t>第 8 期</t>
  </si>
  <si>
    <t>第 9 期</t>
  </si>
  <si>
    <t>項     目</t>
  </si>
  <si>
    <t>已付金額</t>
  </si>
  <si>
    <t>本期實付</t>
  </si>
  <si>
    <t>未付金額</t>
  </si>
  <si>
    <t>新台幣</t>
  </si>
  <si>
    <t>元整</t>
  </si>
  <si>
    <t>副處長</t>
  </si>
  <si>
    <t xml:space="preserve">課長: </t>
  </si>
  <si>
    <t>課長</t>
  </si>
  <si>
    <t>估驗日期：</t>
  </si>
  <si>
    <t>金                                 額</t>
  </si>
  <si>
    <t>備註</t>
  </si>
  <si>
    <t>元整</t>
  </si>
  <si>
    <t>以上本期所計價金額及數量均屬實，敬請核附為荷。</t>
  </si>
  <si>
    <t xml:space="preserve">承辦: </t>
  </si>
  <si>
    <t>會計:</t>
  </si>
  <si>
    <t>秘書:</t>
  </si>
  <si>
    <t xml:space="preserve">副處長:  </t>
  </si>
  <si>
    <t>處長:</t>
  </si>
  <si>
    <t>應增</t>
  </si>
  <si>
    <t>應減</t>
  </si>
  <si>
    <t>金門國家公園管理處</t>
  </si>
  <si>
    <t>承辦</t>
  </si>
  <si>
    <t>本期實付金額:新台幣</t>
  </si>
  <si>
    <t>元 整</t>
  </si>
  <si>
    <t>秘書</t>
  </si>
  <si>
    <t>處長</t>
  </si>
  <si>
    <t>新台幣　</t>
  </si>
  <si>
    <t>第一次計價</t>
  </si>
  <si>
    <t>元整</t>
  </si>
  <si>
    <t>式</t>
  </si>
  <si>
    <t>座</t>
  </si>
  <si>
    <t>前期共零期</t>
  </si>
  <si>
    <t>第一期計價</t>
  </si>
  <si>
    <t>jjj</t>
  </si>
  <si>
    <t>申請人</t>
  </si>
  <si>
    <t>補   助   單   位:</t>
  </si>
  <si>
    <t>年月日</t>
  </si>
  <si>
    <t>申 請 人：</t>
  </si>
  <si>
    <t>施工廠商:</t>
  </si>
  <si>
    <t>金門國家公園管理處補助款計價申請書</t>
  </si>
  <si>
    <t>初核補助金額</t>
  </si>
  <si>
    <t>本期估驗</t>
  </si>
  <si>
    <t>金門國家公園管理處補助款計價單</t>
  </si>
  <si>
    <t>門    牌：</t>
  </si>
  <si>
    <t>補助文號：</t>
  </si>
  <si>
    <t xml:space="preserve">申請人: </t>
  </si>
  <si>
    <t>地    號：</t>
  </si>
  <si>
    <t>地    號</t>
  </si>
  <si>
    <t>於年月日完工</t>
  </si>
  <si>
    <t>年月日</t>
  </si>
  <si>
    <t>施工廠商</t>
  </si>
  <si>
    <t xml:space="preserve">天 </t>
  </si>
  <si>
    <t>變更初核補助金額</t>
  </si>
  <si>
    <t>補  助  款  計  價  彙  計  表</t>
  </si>
  <si>
    <r>
      <t>【</t>
    </r>
    <r>
      <rPr>
        <sz val="10"/>
        <rFont val="新細明體"/>
        <family val="1"/>
      </rPr>
      <t>傳統建築</t>
    </r>
    <r>
      <rPr>
        <sz val="10"/>
        <rFont val="新細明體"/>
        <family val="1"/>
      </rPr>
      <t>】</t>
    </r>
  </si>
  <si>
    <t>一、屋頂部份</t>
  </si>
  <si>
    <t>傳統閩式屋頂</t>
  </si>
  <si>
    <t>㎡</t>
  </si>
  <si>
    <t>半樓板</t>
  </si>
  <si>
    <t>㎡</t>
  </si>
  <si>
    <t>m</t>
  </si>
  <si>
    <r>
      <t>磚牆</t>
    </r>
    <r>
      <rPr>
        <sz val="14"/>
        <rFont val="Times New Roman"/>
        <family val="1"/>
      </rPr>
      <t xml:space="preserve"> (1/2B</t>
    </r>
    <r>
      <rPr>
        <sz val="14"/>
        <rFont val="新細明體"/>
        <family val="1"/>
      </rPr>
      <t>燕尾清水磚</t>
    </r>
    <r>
      <rPr>
        <sz val="14"/>
        <rFont val="Times New Roman"/>
        <family val="1"/>
      </rPr>
      <t>)</t>
    </r>
  </si>
  <si>
    <t>㎡</t>
  </si>
  <si>
    <t>傳統磚石混合組砌外牆</t>
  </si>
  <si>
    <r>
      <t>砌</t>
    </r>
    <r>
      <rPr>
        <sz val="14"/>
        <rFont val="Times New Roman"/>
        <family val="1"/>
      </rPr>
      <t>1/2B</t>
    </r>
    <r>
      <rPr>
        <sz val="14"/>
        <rFont val="新細明體"/>
        <family val="1"/>
      </rPr>
      <t>磚牆</t>
    </r>
  </si>
  <si>
    <t>傳統白灰粉砌外牆</t>
  </si>
  <si>
    <t>m</t>
  </si>
  <si>
    <r>
      <t>仿傳統紅磚地坪（陶磚</t>
    </r>
    <r>
      <rPr>
        <sz val="14"/>
        <rFont val="Times New Roman"/>
        <family val="1"/>
      </rPr>
      <t>…3cm</t>
    </r>
    <r>
      <rPr>
        <sz val="14"/>
        <rFont val="新細明體"/>
        <family val="1"/>
      </rPr>
      <t>以下）</t>
    </r>
  </si>
  <si>
    <r>
      <t>傳統石板地坪（</t>
    </r>
    <r>
      <rPr>
        <sz val="14"/>
        <rFont val="Times New Roman"/>
        <family val="1"/>
      </rPr>
      <t>6cm</t>
    </r>
    <r>
      <rPr>
        <sz val="14"/>
        <rFont val="新細明體"/>
        <family val="1"/>
      </rPr>
      <t>以上）</t>
    </r>
  </si>
  <si>
    <r>
      <t>傳統石板地坪（</t>
    </r>
    <r>
      <rPr>
        <sz val="14"/>
        <rFont val="Times New Roman"/>
        <family val="1"/>
      </rPr>
      <t>6cm</t>
    </r>
    <r>
      <rPr>
        <sz val="14"/>
        <rFont val="新細明體"/>
        <family val="1"/>
      </rPr>
      <t>以下）</t>
    </r>
  </si>
  <si>
    <t>磚石門檻</t>
  </si>
  <si>
    <t>處</t>
  </si>
  <si>
    <t>簷版彩繪重修（不含彩繪）</t>
  </si>
  <si>
    <t>傳統大灶</t>
  </si>
  <si>
    <r>
      <t>仿傳統磚作坪頂（含</t>
    </r>
    <r>
      <rPr>
        <sz val="14"/>
        <rFont val="Times New Roman"/>
        <family val="1"/>
      </rPr>
      <t>RC</t>
    </r>
    <r>
      <rPr>
        <sz val="14"/>
        <rFont val="新細明體"/>
        <family val="1"/>
      </rPr>
      <t>、防水、尺磚等）</t>
    </r>
  </si>
  <si>
    <t>傳統壓簷式女兒牆、圍欄</t>
  </si>
  <si>
    <t>小木棟架</t>
  </si>
  <si>
    <t>座</t>
  </si>
  <si>
    <t>蜀柱大木棟架（五架式）</t>
  </si>
  <si>
    <t>瓜筒大木棟架（五架式）</t>
  </si>
  <si>
    <t>蜀柱大木棟架（七架式）</t>
  </si>
  <si>
    <t>瓜筒大木棟架（七架式）</t>
  </si>
  <si>
    <t>蜀柱大木棟架（九架式）</t>
  </si>
  <si>
    <t>瓜筒大木棟架（九架式）</t>
  </si>
  <si>
    <t>傳統單斗拱</t>
  </si>
  <si>
    <t>個</t>
  </si>
  <si>
    <t>傳統雙斗拱</t>
  </si>
  <si>
    <t>傳統三斗拱</t>
  </si>
  <si>
    <t>小計</t>
  </si>
  <si>
    <t>二、外牆部份</t>
  </si>
  <si>
    <t>傳統石作外牆</t>
  </si>
  <si>
    <t>㎡</t>
  </si>
  <si>
    <r>
      <t>傳統磚作外牆（含斗砌</t>
    </r>
    <r>
      <rPr>
        <sz val="14"/>
        <rFont val="Times New Roman"/>
        <family val="1"/>
      </rPr>
      <t>...</t>
    </r>
    <r>
      <rPr>
        <sz val="14"/>
        <rFont val="新細明體"/>
        <family val="1"/>
      </rPr>
      <t>）</t>
    </r>
  </si>
  <si>
    <t>傳統磚、石作外牆整修、勾縫</t>
  </si>
  <si>
    <t>㎡</t>
  </si>
  <si>
    <t>室內腰牆面磚（紅磚）</t>
  </si>
  <si>
    <r>
      <t>貼仿傳統磚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斗子砌、燕尾</t>
    </r>
    <r>
      <rPr>
        <sz val="14"/>
        <rFont val="Times New Roman"/>
        <family val="1"/>
      </rPr>
      <t>..</t>
    </r>
    <r>
      <rPr>
        <sz val="14"/>
        <rFont val="新細明體"/>
        <family val="1"/>
      </rPr>
      <t>等面磚</t>
    </r>
    <r>
      <rPr>
        <sz val="14"/>
        <rFont val="Times New Roman"/>
        <family val="1"/>
      </rPr>
      <t>)</t>
    </r>
  </si>
  <si>
    <r>
      <t>砌</t>
    </r>
    <r>
      <rPr>
        <sz val="14"/>
        <rFont val="Times New Roman"/>
        <family val="1"/>
      </rPr>
      <t xml:space="preserve"> 1B</t>
    </r>
    <r>
      <rPr>
        <sz val="14"/>
        <rFont val="新細明體"/>
        <family val="1"/>
      </rPr>
      <t>磚牆</t>
    </r>
  </si>
  <si>
    <t>水泥粉刷、油漆</t>
  </si>
  <si>
    <t>貼天然石材</t>
  </si>
  <si>
    <t>洗石子</t>
  </si>
  <si>
    <t>傳統磚鳥踏理修</t>
  </si>
  <si>
    <t>m</t>
  </si>
  <si>
    <t>傳統木作推拉窗、雙開窗</t>
  </si>
  <si>
    <t>組</t>
  </si>
  <si>
    <t>傳統石（磚、木）作窗櫺</t>
  </si>
  <si>
    <t>個</t>
  </si>
  <si>
    <t>傳統石（磚、木）作門框柱</t>
  </si>
  <si>
    <t>傳統雙扇廳門（正廳、大門）</t>
  </si>
  <si>
    <t>傳統雙扇木門</t>
  </si>
  <si>
    <t>傳統單扇木門</t>
  </si>
  <si>
    <t>一般雙扇木門</t>
  </si>
  <si>
    <t>一般單扇木門</t>
  </si>
  <si>
    <t>木隔牆</t>
  </si>
  <si>
    <t>木隔扇</t>
  </si>
  <si>
    <t>特殊門扇（雕飾、櫺子門窗等）</t>
  </si>
  <si>
    <t>石柱</t>
  </si>
  <si>
    <t>支</t>
  </si>
  <si>
    <t>小計</t>
  </si>
  <si>
    <t>三、地坪部份</t>
  </si>
  <si>
    <r>
      <t>傳統紅磚地坪（</t>
    </r>
    <r>
      <rPr>
        <sz val="14"/>
        <rFont val="Times New Roman"/>
        <family val="1"/>
      </rPr>
      <t>3cm</t>
    </r>
    <r>
      <rPr>
        <sz val="14"/>
        <rFont val="新細明體"/>
        <family val="1"/>
      </rPr>
      <t>以上）</t>
    </r>
  </si>
  <si>
    <t>石砛</t>
  </si>
  <si>
    <t>四、其他</t>
  </si>
  <si>
    <t>傳統院牆（牆規）</t>
  </si>
  <si>
    <t>傳統院門（牆規樓）</t>
  </si>
  <si>
    <t>鏡面堂前彩繪</t>
  </si>
  <si>
    <t>石作、泥塑、交阯燒牆堵（水車堵）</t>
  </si>
  <si>
    <t>彩繪牆堵（水車堵）</t>
  </si>
  <si>
    <r>
      <t>聯對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窗頭堵</t>
    </r>
    <r>
      <rPr>
        <sz val="14"/>
        <rFont val="Times New Roman"/>
        <family val="1"/>
      </rPr>
      <t>)</t>
    </r>
  </si>
  <si>
    <t>簷版彩繪重修（含彩繪）</t>
  </si>
  <si>
    <t>傳統正脊裝飾理修（清理、補修、重修）</t>
  </si>
  <si>
    <t>外牆脊墬理修（清理、補修、重修）</t>
  </si>
  <si>
    <t>處</t>
  </si>
  <si>
    <r>
      <t>古錢窗</t>
    </r>
    <r>
      <rPr>
        <sz val="14"/>
        <rFont val="Times New Roman"/>
        <family val="1"/>
      </rPr>
      <t xml:space="preserve"> </t>
    </r>
  </si>
  <si>
    <t>花台或綠美化設施</t>
  </si>
  <si>
    <t>戰地標語維護</t>
  </si>
  <si>
    <t>使用分區：</t>
  </si>
  <si>
    <t xml:space="preserve">申請人:                              地號：      </t>
  </si>
  <si>
    <t>補助項目</t>
  </si>
  <si>
    <t>單位</t>
  </si>
  <si>
    <t>補助
比例</t>
  </si>
  <si>
    <t>前期第0期計價金額</t>
  </si>
  <si>
    <t>本期第1期計價金額</t>
  </si>
  <si>
    <t>數量</t>
  </si>
  <si>
    <t>金額</t>
  </si>
  <si>
    <t>截至本期計價金額</t>
  </si>
  <si>
    <t>初核補助部份</t>
  </si>
  <si>
    <t>金額</t>
  </si>
  <si>
    <t>單價</t>
  </si>
  <si>
    <t>m</t>
  </si>
  <si>
    <t>總計(一+二+三+四)</t>
  </si>
  <si>
    <t>金門國家公園管理處補助款計價書</t>
  </si>
  <si>
    <t>金門國家公園管理處補助款計價明細表</t>
  </si>
  <si>
    <t>申 請 人</t>
  </si>
  <si>
    <t>初核補助金額</t>
  </si>
  <si>
    <t>第 一  次</t>
  </si>
  <si>
    <t>初核金額變更</t>
  </si>
  <si>
    <t>工程期限</t>
  </si>
  <si>
    <t>計價申請書(含封面、估驗單、計價書、明細表)</t>
  </si>
  <si>
    <t>補助款計價文件</t>
  </si>
  <si>
    <t>計價公文</t>
  </si>
  <si>
    <t>初核補助表</t>
  </si>
  <si>
    <t>計價照片</t>
  </si>
  <si>
    <t>補助證明書影本</t>
  </si>
  <si>
    <t>註:無施工廠商者,申請人得核蓋施工廠商欄位</t>
  </si>
  <si>
    <t>施   工   廠   商：</t>
  </si>
  <si>
    <t>申     請      人:</t>
  </si>
  <si>
    <t>會計機構</t>
  </si>
  <si>
    <t>施工廠商</t>
  </si>
  <si>
    <t>傳統紅板瓦作</t>
  </si>
  <si>
    <t>脊墜</t>
  </si>
  <si>
    <t>個</t>
  </si>
  <si>
    <t>正面對聯、楹聯（堂號）</t>
  </si>
  <si>
    <t>供公眾使用建築獎勵</t>
  </si>
  <si>
    <t>頂層量體退縮（不含屋突）</t>
  </si>
  <si>
    <t>樓層降低獎勵</t>
  </si>
  <si>
    <t>正脊弧度設計</t>
  </si>
  <si>
    <t>規尾窗</t>
  </si>
  <si>
    <t>砌清水磚</t>
  </si>
  <si>
    <t>砌花格磚</t>
  </si>
  <si>
    <t>洗石子、勾縫</t>
  </si>
  <si>
    <t>斬石子、勾縫</t>
  </si>
  <si>
    <t>貼天然石片（粗面）</t>
  </si>
  <si>
    <t>噴粒石、勾縫</t>
  </si>
  <si>
    <t>仿天然石片</t>
  </si>
  <si>
    <t>段</t>
  </si>
  <si>
    <t>戶外綠地</t>
  </si>
  <si>
    <r>
      <t>【</t>
    </r>
    <r>
      <rPr>
        <sz val="10"/>
        <rFont val="新細明體"/>
        <family val="1"/>
      </rPr>
      <t>新式建築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】</t>
    </r>
  </si>
  <si>
    <t>補助項目</t>
  </si>
  <si>
    <t>初核補助部份</t>
  </si>
  <si>
    <t>前期第0期計價金額</t>
  </si>
  <si>
    <t>本期第1期計價金額</t>
  </si>
  <si>
    <t>截至本期計價金額</t>
  </si>
  <si>
    <t>單位</t>
  </si>
  <si>
    <t>單價</t>
  </si>
  <si>
    <t>補助
比例</t>
  </si>
  <si>
    <t>金額</t>
  </si>
  <si>
    <t>數量</t>
  </si>
  <si>
    <t>金額</t>
  </si>
  <si>
    <t>一、屋頂部份</t>
  </si>
  <si>
    <t>仿傳統紅板瓦作（文化瓦、唐瓦、雲田瓦）</t>
  </si>
  <si>
    <t>m</t>
  </si>
  <si>
    <r>
      <t>木隔屏</t>
    </r>
  </si>
  <si>
    <t>㎡</t>
  </si>
  <si>
    <r>
      <t>傳統雙扇木門</t>
    </r>
  </si>
  <si>
    <t>組</t>
  </si>
  <si>
    <t>小計</t>
  </si>
  <si>
    <t>三、地坪部份</t>
  </si>
  <si>
    <t>仿傳統壓簷式女兒牆（酒瓶欄杆…）</t>
  </si>
  <si>
    <t>仿傳統造形山牆（燕尾、馬背）</t>
  </si>
  <si>
    <t>個</t>
  </si>
  <si>
    <t xml:space="preserve">傳統閩式屋頂 </t>
  </si>
  <si>
    <t>㎡</t>
  </si>
  <si>
    <t xml:space="preserve">半樓板 </t>
  </si>
  <si>
    <t>小計</t>
  </si>
  <si>
    <t>外牆造型（五腳氣，突歸，出龜…）</t>
  </si>
  <si>
    <t>仿傳統磚作外牆 (斗砌)</t>
  </si>
  <si>
    <t>室內腰牆面磚 (紅磚)</t>
  </si>
  <si>
    <r>
      <t>傳統門框柱</t>
    </r>
  </si>
  <si>
    <t>個</t>
  </si>
  <si>
    <t>室外舖紅板磚地坪（陶磚…）</t>
  </si>
  <si>
    <t>室外舖天然石材地坪</t>
  </si>
  <si>
    <t xml:space="preserve">石砱 (腳踏砱) </t>
  </si>
  <si>
    <t>m</t>
  </si>
  <si>
    <t>室內地坪</t>
  </si>
  <si>
    <t>喬木植栽</t>
  </si>
  <si>
    <t>株</t>
  </si>
  <si>
    <t>四、其他部分</t>
  </si>
  <si>
    <t>仿傳統院牆（牆規）</t>
  </si>
  <si>
    <t>維護水岸等景觀整體退縮</t>
  </si>
  <si>
    <t>式</t>
  </si>
  <si>
    <t>仿傳統矮牆圍門</t>
  </si>
  <si>
    <t>室內彩繪雕飾</t>
  </si>
  <si>
    <t>美化設施</t>
  </si>
  <si>
    <t>處</t>
  </si>
  <si>
    <t>仿傳統院門（牆規樓）</t>
  </si>
  <si>
    <r>
      <t>古錢窗</t>
    </r>
  </si>
  <si>
    <t>仿傳統簷版(含繪色)</t>
  </si>
  <si>
    <t>仿傳統鳥踏</t>
  </si>
  <si>
    <t>斜屋頂R.C.構造</t>
  </si>
  <si>
    <t>仿傳統正脊</t>
  </si>
  <si>
    <t>仿傳統垂脊（規帶）</t>
  </si>
  <si>
    <t>二、外牆部份</t>
  </si>
  <si>
    <t xml:space="preserve">貼無釉面磚（二丁掛磚、方塊磚…） </t>
  </si>
  <si>
    <t>仿傳統磚作外牆</t>
  </si>
  <si>
    <t>仿傳統磚石條窗</t>
  </si>
  <si>
    <t>仿洋樓窗簷、窗框、窗台</t>
  </si>
  <si>
    <t>外牆腳線（1折）</t>
  </si>
  <si>
    <t>外牆腳線（2折）</t>
  </si>
  <si>
    <t>外牆腳線（3折）</t>
  </si>
  <si>
    <t>色彩與聚落景觀協調度</t>
  </si>
  <si>
    <t>式</t>
  </si>
  <si>
    <r>
      <t>傳統石作牆</t>
    </r>
  </si>
  <si>
    <t xml:space="preserve">申請人:                              地號：      </t>
  </si>
  <si>
    <t>設計圖說經費(不列入計價)</t>
  </si>
  <si>
    <t>式</t>
  </si>
  <si>
    <t>區位重要性及配合度獎勵(不列入計價)</t>
  </si>
  <si>
    <t>設計圖說經費(不列入計價)</t>
  </si>
  <si>
    <t>區位重要性及配合度獎勵(不列入計價)</t>
  </si>
  <si>
    <t>計價款應附文件</t>
  </si>
  <si>
    <t>申請函文</t>
  </si>
  <si>
    <t>補助證明書影本</t>
  </si>
  <si>
    <t>註:施工廠商欄為可由申請人自行蓋章</t>
  </si>
  <si>
    <t>初核書量表</t>
  </si>
  <si>
    <t>存摺影本</t>
  </si>
  <si>
    <t>身分證影本</t>
  </si>
  <si>
    <t>收據</t>
  </si>
  <si>
    <t>計價文件3份(含封面、估驗單、計價書、計價明細表)</t>
  </si>
  <si>
    <t>計價照片3份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</si>
</sst>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[DBNum2][$-404]General"/>
    <numFmt numFmtId="179" formatCode="0_);[Red]\(0\)"/>
    <numFmt numFmtId="180" formatCode="#,##0.00_);[Red]\(#,##0.00\)"/>
    <numFmt numFmtId="181" formatCode="0.00_);[Red]\(0.00\)"/>
    <numFmt numFmtId="182" formatCode="_-* #,##0.000_-;\-\ #,##0.000_-\ ;_-* &quot;-&quot;??_-;_-@_-"/>
    <numFmt numFmtId="183" formatCode="_-* #,##0.00_-;\-\ #,##0.00_-\ ;_-* &quot;-&quot;??_-;_-@_-"/>
    <numFmt numFmtId="184" formatCode="_-* #,##0_-;\-\ #,##0_-\ ;_-* &quot;-&quot;??_-;_-@_-"/>
    <numFmt numFmtId="185" formatCode="0.0_);[Red]\(0.0\)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_ "/>
    <numFmt numFmtId="191" formatCode="0.00_ "/>
    <numFmt numFmtId="192" formatCode="#,##0.0000_);[Red]\(#,##0.0000\)"/>
    <numFmt numFmtId="193" formatCode="[DBNum2][$-404]General&quot;元&quot;&quot;整&quot;"/>
    <numFmt numFmtId="194" formatCode="m&quot;月&quot;d&quot;日&quot;"/>
    <numFmt numFmtId="195" formatCode="#,##0_ ;[Red]\-#,##0\ "/>
    <numFmt numFmtId="196" formatCode="#,##0.0_ ;[Red]\-#,##0.0\ "/>
    <numFmt numFmtId="197" formatCode="[$-404]e&quot;年&quot;m&quot;月&quot;d&quot;日&quot;;@"/>
    <numFmt numFmtId="198" formatCode="#,##0.000_ "/>
    <numFmt numFmtId="199" formatCode="_-* #,##0.00_-;\-* #,##0.00_-;_-* &quot;-&quot;_-;_-@_-"/>
    <numFmt numFmtId="200" formatCode="#,##0.0_);[Red]\(#,##0.0\)"/>
    <numFmt numFmtId="201" formatCode="0.000%"/>
    <numFmt numFmtId="202" formatCode="0.0%"/>
    <numFmt numFmtId="203" formatCode="mmm\-yyyy"/>
    <numFmt numFmtId="204" formatCode="0.0000_);[Red]\(0.0000\)"/>
    <numFmt numFmtId="205" formatCode="0.0000000_);[Red]\(0.0000000\)"/>
    <numFmt numFmtId="206" formatCode="0.00000_);[Red]\(0.00000\)"/>
    <numFmt numFmtId="207" formatCode="_-* #,##0.0_-;\-* #,##0.0_-;_-* &quot;-&quot;?_-;_-@_-"/>
    <numFmt numFmtId="208" formatCode="_-* #,##0.000_-;\-* #,##0.000_-;_-* &quot;-&quot;_-;_-@_-"/>
    <numFmt numFmtId="209" formatCode="#,##0.0_ "/>
    <numFmt numFmtId="210" formatCode="[$-404]AM/PM\ hh:mm:ss"/>
    <numFmt numFmtId="211" formatCode="&quot;$&quot;#,##0.00_);[Red]\(&quot;$&quot;#,##0.00\)"/>
    <numFmt numFmtId="212" formatCode="_-* #,##0.0_-;\-* #,##0.0_-;_-* &quot;-&quot;_-;_-@_-"/>
    <numFmt numFmtId="213" formatCode="_-* #,##0_-;\-* #,##0_-;_-* &quot;-&quot;?_-;_-@_-"/>
    <numFmt numFmtId="214" formatCode="_-* #,##0.0000_-;\-* #,##0.0000_-;_-* &quot;-&quot;????_-;_-@_-"/>
    <numFmt numFmtId="215" formatCode="#,##0.000_);[Red]\(#,##0.000\)"/>
    <numFmt numFmtId="216" formatCode="_-* #,##0.0_-;\-* #,##0.0_-;_-* &quot;-&quot;??_-;_-@_-"/>
    <numFmt numFmtId="217" formatCode="#,##0_);\(#,##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24"/>
      <name val="標楷體"/>
      <family val="4"/>
    </font>
    <font>
      <sz val="14"/>
      <color indexed="8"/>
      <name val="標楷體"/>
      <family val="4"/>
    </font>
    <font>
      <sz val="28"/>
      <name val="標楷體"/>
      <family val="4"/>
    </font>
    <font>
      <sz val="26"/>
      <name val="標楷體"/>
      <family val="4"/>
    </font>
    <font>
      <sz val="22"/>
      <name val="標楷體"/>
      <family val="4"/>
    </font>
    <font>
      <sz val="2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9"/>
      <name val="標楷體"/>
      <family val="4"/>
    </font>
    <font>
      <sz val="16"/>
      <color indexed="10"/>
      <name val="標楷體"/>
      <family val="4"/>
    </font>
    <font>
      <sz val="14"/>
      <color indexed="10"/>
      <name val="標楷體"/>
      <family val="4"/>
    </font>
    <font>
      <b/>
      <sz val="18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color indexed="10"/>
      <name val="Times New Roman"/>
      <family val="1"/>
    </font>
    <font>
      <sz val="14"/>
      <color indexed="10"/>
      <name val="新細明體"/>
      <family val="1"/>
    </font>
    <font>
      <sz val="8"/>
      <name val="Times New Roman"/>
      <family val="1"/>
    </font>
    <font>
      <b/>
      <sz val="9"/>
      <name val="新細明體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sz val="16"/>
      <name val="新細明體"/>
      <family val="1"/>
    </font>
    <font>
      <sz val="10"/>
      <name val="Times New Roman"/>
      <family val="1"/>
    </font>
    <font>
      <b/>
      <sz val="14"/>
      <name val="標楷體"/>
      <family val="4"/>
    </font>
    <font>
      <b/>
      <sz val="8"/>
      <name val="新細明體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horizontal="centerContinuous" shrinkToFit="1"/>
    </xf>
    <xf numFmtId="0" fontId="4" fillId="0" borderId="0" xfId="0" applyFont="1" applyAlignment="1">
      <alignment horizontal="left" shrinkToFit="1"/>
    </xf>
    <xf numFmtId="57" fontId="4" fillId="0" borderId="0" xfId="0" applyNumberFormat="1" applyFont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Continuous" shrinkToFit="1"/>
    </xf>
    <xf numFmtId="0" fontId="7" fillId="0" borderId="12" xfId="0" applyFont="1" applyBorder="1" applyAlignment="1">
      <alignment horizontal="center" shrinkToFit="1"/>
    </xf>
    <xf numFmtId="57" fontId="4" fillId="0" borderId="10" xfId="33" applyNumberFormat="1" applyFont="1" applyBorder="1" applyAlignment="1">
      <alignment horizont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distributed" shrinkToFit="1"/>
    </xf>
    <xf numFmtId="0" fontId="8" fillId="0" borderId="13" xfId="0" applyFont="1" applyBorder="1" applyAlignment="1">
      <alignment horizontal="distributed" shrinkToFit="1"/>
    </xf>
    <xf numFmtId="0" fontId="4" fillId="0" borderId="11" xfId="0" applyFont="1" applyBorder="1" applyAlignment="1">
      <alignment horizontal="distributed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Continuous" shrinkToFit="1"/>
    </xf>
    <xf numFmtId="0" fontId="7" fillId="0" borderId="14" xfId="0" applyFont="1" applyBorder="1" applyAlignment="1">
      <alignment horizontal="center" shrinkToFit="1"/>
    </xf>
    <xf numFmtId="0" fontId="6" fillId="0" borderId="12" xfId="0" applyFont="1" applyBorder="1" applyAlignment="1">
      <alignment horizontal="centerContinuous" shrinkToFit="1"/>
    </xf>
    <xf numFmtId="0" fontId="4" fillId="0" borderId="13" xfId="0" applyFont="1" applyBorder="1" applyAlignment="1">
      <alignment shrinkToFit="1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Continuous" shrinkToFit="1"/>
    </xf>
    <xf numFmtId="0" fontId="7" fillId="0" borderId="15" xfId="0" applyFont="1" applyBorder="1" applyAlignment="1">
      <alignment horizontal="centerContinuous" shrinkToFit="1"/>
    </xf>
    <xf numFmtId="0" fontId="7" fillId="0" borderId="16" xfId="0" applyFont="1" applyBorder="1" applyAlignment="1">
      <alignment horizontal="centerContinuous" shrinkToFit="1"/>
    </xf>
    <xf numFmtId="0" fontId="7" fillId="0" borderId="17" xfId="0" applyFont="1" applyBorder="1" applyAlignment="1">
      <alignment horizontal="centerContinuous" shrinkToFit="1"/>
    </xf>
    <xf numFmtId="0" fontId="7" fillId="0" borderId="18" xfId="0" applyFont="1" applyBorder="1" applyAlignment="1">
      <alignment horizontal="centerContinuous" shrinkToFit="1"/>
    </xf>
    <xf numFmtId="0" fontId="7" fillId="0" borderId="19" xfId="0" applyFont="1" applyBorder="1" applyAlignment="1">
      <alignment horizontal="centerContinuous" shrinkToFit="1"/>
    </xf>
    <xf numFmtId="0" fontId="7" fillId="0" borderId="20" xfId="0" applyFont="1" applyBorder="1" applyAlignment="1">
      <alignment horizontal="centerContinuous" shrinkToFit="1"/>
    </xf>
    <xf numFmtId="0" fontId="5" fillId="0" borderId="0" xfId="0" applyFont="1" applyBorder="1" applyAlignment="1">
      <alignment horizontal="centerContinuous" vertical="center" shrinkToFit="1"/>
    </xf>
    <xf numFmtId="57" fontId="7" fillId="0" borderId="10" xfId="33" applyNumberFormat="1" applyFont="1" applyBorder="1" applyAlignment="1">
      <alignment horizontal="center" shrinkToFit="1"/>
    </xf>
    <xf numFmtId="0" fontId="11" fillId="0" borderId="21" xfId="0" applyFont="1" applyBorder="1" applyAlignment="1">
      <alignment horizontal="distributed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distributed"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 horizontal="distributed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41" fontId="7" fillId="0" borderId="10" xfId="0" applyNumberFormat="1" applyFont="1" applyBorder="1" applyAlignment="1">
      <alignment shrinkToFit="1"/>
    </xf>
    <xf numFmtId="10" fontId="7" fillId="0" borderId="10" xfId="39" applyNumberFormat="1" applyFont="1" applyBorder="1" applyAlignment="1">
      <alignment horizontal="right" vertical="center" shrinkToFit="1"/>
    </xf>
    <xf numFmtId="10" fontId="4" fillId="0" borderId="0" xfId="0" applyNumberFormat="1" applyFont="1" applyAlignment="1">
      <alignment shrinkToFit="1"/>
    </xf>
    <xf numFmtId="178" fontId="4" fillId="0" borderId="0" xfId="0" applyNumberFormat="1" applyFont="1" applyAlignment="1">
      <alignment shrinkToFit="1"/>
    </xf>
    <xf numFmtId="202" fontId="7" fillId="0" borderId="10" xfId="39" applyNumberFormat="1" applyFont="1" applyBorder="1" applyAlignment="1">
      <alignment vertical="center" shrinkToFit="1"/>
    </xf>
    <xf numFmtId="10" fontId="7" fillId="0" borderId="10" xfId="39" applyNumberFormat="1" applyFont="1" applyBorder="1" applyAlignment="1">
      <alignment shrinkToFit="1"/>
    </xf>
    <xf numFmtId="178" fontId="4" fillId="0" borderId="0" xfId="0" applyNumberFormat="1" applyFont="1" applyAlignment="1">
      <alignment/>
    </xf>
    <xf numFmtId="0" fontId="6" fillId="0" borderId="10" xfId="0" applyFont="1" applyBorder="1" applyAlignment="1">
      <alignment horizontal="distributed" shrinkToFit="1"/>
    </xf>
    <xf numFmtId="9" fontId="7" fillId="0" borderId="10" xfId="39" applyNumberFormat="1" applyFont="1" applyBorder="1" applyAlignment="1">
      <alignment shrinkToFit="1"/>
    </xf>
    <xf numFmtId="0" fontId="8" fillId="0" borderId="11" xfId="0" applyFont="1" applyBorder="1" applyAlignment="1">
      <alignment horizontal="distributed" shrinkToFit="1"/>
    </xf>
    <xf numFmtId="0" fontId="13" fillId="0" borderId="0" xfId="0" applyFont="1" applyAlignment="1">
      <alignment horizontal="left" vertical="center"/>
    </xf>
    <xf numFmtId="186" fontId="7" fillId="0" borderId="10" xfId="0" applyNumberFormat="1" applyFont="1" applyBorder="1" applyAlignment="1">
      <alignment shrinkToFit="1"/>
    </xf>
    <xf numFmtId="41" fontId="33" fillId="0" borderId="10" xfId="0" applyNumberFormat="1" applyFont="1" applyBorder="1" applyAlignment="1">
      <alignment shrinkToFit="1"/>
    </xf>
    <xf numFmtId="0" fontId="10" fillId="0" borderId="0" xfId="0" applyFont="1" applyAlignment="1">
      <alignment horizontal="center"/>
    </xf>
    <xf numFmtId="197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4" fillId="0" borderId="10" xfId="0" applyFont="1" applyBorder="1" applyAlignment="1">
      <alignment horizontal="center" shrinkToFit="1"/>
    </xf>
    <xf numFmtId="0" fontId="35" fillId="0" borderId="13" xfId="0" applyFont="1" applyBorder="1" applyAlignment="1">
      <alignment shrinkToFit="1"/>
    </xf>
    <xf numFmtId="0" fontId="41" fillId="0" borderId="10" xfId="0" applyFont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left" vertical="center" wrapText="1"/>
    </xf>
    <xf numFmtId="181" fontId="41" fillId="24" borderId="10" xfId="0" applyNumberFormat="1" applyFont="1" applyFill="1" applyBorder="1" applyAlignment="1">
      <alignment horizontal="right" vertical="center" wrapText="1"/>
    </xf>
    <xf numFmtId="0" fontId="40" fillId="24" borderId="10" xfId="0" applyFont="1" applyFill="1" applyBorder="1" applyAlignment="1">
      <alignment horizontal="center" vertical="center" wrapText="1"/>
    </xf>
    <xf numFmtId="177" fontId="41" fillId="24" borderId="10" xfId="0" applyNumberFormat="1" applyFont="1" applyFill="1" applyBorder="1" applyAlignment="1">
      <alignment horizontal="right" vertical="center" wrapText="1"/>
    </xf>
    <xf numFmtId="202" fontId="41" fillId="24" borderId="10" xfId="0" applyNumberFormat="1" applyFont="1" applyFill="1" applyBorder="1" applyAlignment="1">
      <alignment horizontal="center" vertical="center" wrapText="1"/>
    </xf>
    <xf numFmtId="177" fontId="41" fillId="24" borderId="10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181" fontId="41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right" vertical="center" wrapText="1"/>
    </xf>
    <xf numFmtId="0" fontId="41" fillId="24" borderId="10" xfId="0" applyFont="1" applyFill="1" applyBorder="1" applyAlignment="1">
      <alignment horizontal="center" vertical="center"/>
    </xf>
    <xf numFmtId="202" fontId="41" fillId="24" borderId="12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Fill="1" applyBorder="1" applyAlignment="1">
      <alignment horizontal="right" vertical="center" wrapText="1"/>
    </xf>
    <xf numFmtId="176" fontId="41" fillId="24" borderId="10" xfId="33" applyNumberFormat="1" applyFont="1" applyFill="1" applyBorder="1" applyAlignment="1">
      <alignment horizontal="right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left" vertical="center" wrapText="1"/>
    </xf>
    <xf numFmtId="181" fontId="41" fillId="24" borderId="12" xfId="0" applyNumberFormat="1" applyFont="1" applyFill="1" applyBorder="1" applyAlignment="1">
      <alignment horizontal="right" vertical="center" wrapText="1"/>
    </xf>
    <xf numFmtId="177" fontId="41" fillId="24" borderId="12" xfId="0" applyNumberFormat="1" applyFont="1" applyFill="1" applyBorder="1" applyAlignment="1">
      <alignment horizontal="right" vertical="center" wrapText="1"/>
    </xf>
    <xf numFmtId="177" fontId="41" fillId="24" borderId="12" xfId="0" applyNumberFormat="1" applyFont="1" applyFill="1" applyBorder="1" applyAlignment="1">
      <alignment vertical="center" wrapText="1"/>
    </xf>
    <xf numFmtId="0" fontId="42" fillId="24" borderId="10" xfId="0" applyFont="1" applyFill="1" applyBorder="1" applyAlignment="1">
      <alignment horizontal="left" vertical="center"/>
    </xf>
    <xf numFmtId="2" fontId="41" fillId="24" borderId="10" xfId="0" applyNumberFormat="1" applyFont="1" applyFill="1" applyBorder="1" applyAlignment="1">
      <alignment vertical="center"/>
    </xf>
    <xf numFmtId="176" fontId="41" fillId="24" borderId="10" xfId="33" applyNumberFormat="1" applyFont="1" applyFill="1" applyBorder="1" applyAlignment="1">
      <alignment horizontal="right" vertical="center"/>
    </xf>
    <xf numFmtId="0" fontId="41" fillId="24" borderId="10" xfId="0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181" fontId="41" fillId="0" borderId="0" xfId="0" applyNumberFormat="1" applyFont="1" applyAlignment="1">
      <alignment horizontal="right"/>
    </xf>
    <xf numFmtId="179" fontId="41" fillId="0" borderId="0" xfId="0" applyNumberFormat="1" applyFont="1" applyAlignment="1">
      <alignment horizontal="right"/>
    </xf>
    <xf numFmtId="202" fontId="41" fillId="0" borderId="0" xfId="0" applyNumberFormat="1" applyFont="1" applyAlignment="1">
      <alignment/>
    </xf>
    <xf numFmtId="0" fontId="38" fillId="0" borderId="0" xfId="0" applyFont="1" applyAlignment="1">
      <alignment vertical="center"/>
    </xf>
    <xf numFmtId="181" fontId="38" fillId="0" borderId="0" xfId="0" applyNumberFormat="1" applyFont="1" applyAlignment="1">
      <alignment horizontal="right"/>
    </xf>
    <xf numFmtId="179" fontId="38" fillId="0" borderId="0" xfId="0" applyNumberFormat="1" applyFont="1" applyAlignment="1">
      <alignment horizontal="right"/>
    </xf>
    <xf numFmtId="202" fontId="38" fillId="0" borderId="0" xfId="0" applyNumberFormat="1" applyFont="1" applyAlignment="1">
      <alignment/>
    </xf>
    <xf numFmtId="177" fontId="0" fillId="0" borderId="14" xfId="0" applyNumberFormat="1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0" borderId="20" xfId="0" applyNumberFormat="1" applyFont="1" applyBorder="1" applyAlignment="1">
      <alignment horizontal="center" vertical="center" wrapText="1"/>
    </xf>
    <xf numFmtId="181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02" fontId="0" fillId="0" borderId="14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vertical="center" wrapText="1"/>
    </xf>
    <xf numFmtId="217" fontId="47" fillId="25" borderId="14" xfId="41" applyNumberFormat="1" applyFont="1" applyFill="1" applyBorder="1" applyAlignment="1">
      <alignment vertical="center" wrapText="1"/>
    </xf>
    <xf numFmtId="217" fontId="47" fillId="25" borderId="10" xfId="41" applyNumberFormat="1" applyFont="1" applyFill="1" applyBorder="1" applyAlignment="1">
      <alignment vertical="center" wrapText="1"/>
    </xf>
    <xf numFmtId="177" fontId="38" fillId="24" borderId="10" xfId="0" applyNumberFormat="1" applyFont="1" applyFill="1" applyBorder="1" applyAlignment="1">
      <alignment vertical="center" wrapText="1"/>
    </xf>
    <xf numFmtId="177" fontId="42" fillId="25" borderId="10" xfId="0" applyNumberFormat="1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/>
    </xf>
    <xf numFmtId="177" fontId="48" fillId="25" borderId="10" xfId="0" applyNumberFormat="1" applyFont="1" applyFill="1" applyBorder="1" applyAlignment="1">
      <alignment horizontal="center"/>
    </xf>
    <xf numFmtId="0" fontId="34" fillId="0" borderId="14" xfId="0" applyFont="1" applyBorder="1" applyAlignment="1">
      <alignment horizontal="center" shrinkToFit="1"/>
    </xf>
    <xf numFmtId="0" fontId="34" fillId="0" borderId="12" xfId="0" applyFont="1" applyBorder="1" applyAlignment="1">
      <alignment horizontal="center" shrinkToFit="1"/>
    </xf>
    <xf numFmtId="177" fontId="48" fillId="4" borderId="10" xfId="0" applyNumberFormat="1" applyFont="1" applyFill="1" applyBorder="1" applyAlignment="1">
      <alignment horizontal="center"/>
    </xf>
    <xf numFmtId="177" fontId="48" fillId="8" borderId="10" xfId="0" applyNumberFormat="1" applyFont="1" applyFill="1" applyBorder="1" applyAlignment="1">
      <alignment horizontal="center"/>
    </xf>
    <xf numFmtId="177" fontId="48" fillId="7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181" fontId="50" fillId="0" borderId="0" xfId="0" applyNumberFormat="1" applyFont="1" applyAlignment="1">
      <alignment horizontal="right"/>
    </xf>
    <xf numFmtId="179" fontId="50" fillId="0" borderId="0" xfId="0" applyNumberFormat="1" applyFont="1" applyAlignment="1">
      <alignment horizontal="right"/>
    </xf>
    <xf numFmtId="177" fontId="50" fillId="0" borderId="0" xfId="0" applyNumberFormat="1" applyFont="1" applyAlignment="1">
      <alignment horizontal="right"/>
    </xf>
    <xf numFmtId="177" fontId="50" fillId="0" borderId="0" xfId="0" applyNumberFormat="1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24" borderId="10" xfId="0" applyFont="1" applyFill="1" applyBorder="1" applyAlignment="1">
      <alignment horizontal="left" vertical="center" wrapText="1"/>
    </xf>
    <xf numFmtId="181" fontId="7" fillId="24" borderId="10" xfId="0" applyNumberFormat="1" applyFont="1" applyFill="1" applyBorder="1" applyAlignment="1">
      <alignment horizontal="right" vertical="center" wrapText="1"/>
    </xf>
    <xf numFmtId="176" fontId="7" fillId="24" borderId="10" xfId="33" applyNumberFormat="1" applyFont="1" applyFill="1" applyBorder="1" applyAlignment="1">
      <alignment horizontal="right" vertical="center" wrapText="1"/>
    </xf>
    <xf numFmtId="9" fontId="7" fillId="24" borderId="10" xfId="0" applyNumberFormat="1" applyFont="1" applyFill="1" applyBorder="1" applyAlignment="1">
      <alignment horizontal="center" vertical="center" wrapText="1"/>
    </xf>
    <xf numFmtId="177" fontId="7" fillId="24" borderId="10" xfId="0" applyNumberFormat="1" applyFont="1" applyFill="1" applyBorder="1" applyAlignment="1">
      <alignment horizontal="right" vertical="center" wrapText="1"/>
    </xf>
    <xf numFmtId="177" fontId="7" fillId="24" borderId="10" xfId="0" applyNumberFormat="1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/>
    </xf>
    <xf numFmtId="177" fontId="35" fillId="24" borderId="10" xfId="0" applyNumberFormat="1" applyFont="1" applyFill="1" applyBorder="1" applyAlignment="1">
      <alignment horizontal="right" vertical="center" wrapText="1"/>
    </xf>
    <xf numFmtId="9" fontId="7" fillId="24" borderId="12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/>
    </xf>
    <xf numFmtId="2" fontId="7" fillId="24" borderId="10" xfId="0" applyNumberFormat="1" applyFont="1" applyFill="1" applyBorder="1" applyAlignment="1">
      <alignment vertical="center"/>
    </xf>
    <xf numFmtId="176" fontId="7" fillId="24" borderId="10" xfId="33" applyNumberFormat="1" applyFont="1" applyFill="1" applyBorder="1" applyAlignment="1">
      <alignment horizontal="right" vertical="center"/>
    </xf>
    <xf numFmtId="177" fontId="7" fillId="24" borderId="12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8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center" vertical="center" wrapText="1"/>
    </xf>
    <xf numFmtId="202" fontId="4" fillId="0" borderId="14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center" vertical="center" wrapText="1"/>
    </xf>
    <xf numFmtId="217" fontId="51" fillId="0" borderId="14" xfId="41" applyNumberFormat="1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177" fontId="51" fillId="25" borderId="10" xfId="0" applyNumberFormat="1" applyFont="1" applyFill="1" applyBorder="1" applyAlignment="1">
      <alignment horizontal="right" vertical="center" wrapText="1"/>
    </xf>
    <xf numFmtId="0" fontId="7" fillId="25" borderId="10" xfId="0" applyFont="1" applyFill="1" applyBorder="1" applyAlignment="1">
      <alignment vertical="center" wrapText="1"/>
    </xf>
    <xf numFmtId="217" fontId="51" fillId="0" borderId="10" xfId="41" applyNumberFormat="1" applyFont="1" applyFill="1" applyBorder="1" applyAlignment="1">
      <alignment vertical="center" wrapText="1"/>
    </xf>
    <xf numFmtId="186" fontId="51" fillId="25" borderId="10" xfId="0" applyNumberFormat="1" applyFont="1" applyFill="1" applyBorder="1" applyAlignment="1">
      <alignment horizontal="right" vertical="center" wrapText="1"/>
    </xf>
    <xf numFmtId="177" fontId="48" fillId="5" borderId="10" xfId="0" applyNumberFormat="1" applyFont="1" applyFill="1" applyBorder="1" applyAlignment="1">
      <alignment horizontal="center"/>
    </xf>
    <xf numFmtId="0" fontId="44" fillId="24" borderId="12" xfId="0" applyFont="1" applyFill="1" applyBorder="1" applyAlignment="1">
      <alignment horizontal="left" vertical="center"/>
    </xf>
    <xf numFmtId="181" fontId="43" fillId="24" borderId="12" xfId="0" applyNumberFormat="1" applyFont="1" applyFill="1" applyBorder="1" applyAlignment="1">
      <alignment horizontal="right" vertical="center"/>
    </xf>
    <xf numFmtId="0" fontId="44" fillId="24" borderId="12" xfId="0" applyFont="1" applyFill="1" applyBorder="1" applyAlignment="1">
      <alignment horizontal="center" vertical="center"/>
    </xf>
    <xf numFmtId="176" fontId="43" fillId="24" borderId="12" xfId="33" applyNumberFormat="1" applyFont="1" applyFill="1" applyBorder="1" applyAlignment="1">
      <alignment horizontal="right" vertical="center"/>
    </xf>
    <xf numFmtId="202" fontId="43" fillId="24" borderId="12" xfId="0" applyNumberFormat="1" applyFont="1" applyFill="1" applyBorder="1" applyAlignment="1">
      <alignment horizontal="center" vertical="center" wrapText="1"/>
    </xf>
    <xf numFmtId="177" fontId="43" fillId="24" borderId="10" xfId="0" applyNumberFormat="1" applyFont="1" applyFill="1" applyBorder="1" applyAlignment="1">
      <alignment vertical="center" wrapText="1"/>
    </xf>
    <xf numFmtId="177" fontId="43" fillId="24" borderId="14" xfId="0" applyNumberFormat="1" applyFont="1" applyFill="1" applyBorder="1" applyAlignment="1">
      <alignment vertical="center" wrapText="1"/>
    </xf>
    <xf numFmtId="0" fontId="44" fillId="24" borderId="14" xfId="0" applyFont="1" applyFill="1" applyBorder="1" applyAlignment="1">
      <alignment horizontal="left" vertical="center"/>
    </xf>
    <xf numFmtId="181" fontId="43" fillId="24" borderId="14" xfId="0" applyNumberFormat="1" applyFont="1" applyFill="1" applyBorder="1" applyAlignment="1">
      <alignment horizontal="right" vertical="center"/>
    </xf>
    <xf numFmtId="0" fontId="44" fillId="24" borderId="14" xfId="0" applyFont="1" applyFill="1" applyBorder="1" applyAlignment="1">
      <alignment horizontal="center" vertical="center"/>
    </xf>
    <xf numFmtId="9" fontId="43" fillId="24" borderId="14" xfId="33" applyNumberFormat="1" applyFont="1" applyFill="1" applyBorder="1" applyAlignment="1">
      <alignment horizontal="right" vertical="center"/>
    </xf>
    <xf numFmtId="202" fontId="43" fillId="24" borderId="33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 wrapText="1"/>
    </xf>
    <xf numFmtId="181" fontId="35" fillId="24" borderId="10" xfId="0" applyNumberFormat="1" applyFont="1" applyFill="1" applyBorder="1" applyAlignment="1">
      <alignment horizontal="right" vertical="center"/>
    </xf>
    <xf numFmtId="176" fontId="35" fillId="24" borderId="10" xfId="33" applyNumberFormat="1" applyFont="1" applyFill="1" applyBorder="1" applyAlignment="1">
      <alignment horizontal="right" vertical="center"/>
    </xf>
    <xf numFmtId="9" fontId="35" fillId="24" borderId="10" xfId="0" applyNumberFormat="1" applyFont="1" applyFill="1" applyBorder="1" applyAlignment="1">
      <alignment horizontal="center" vertical="center" wrapText="1"/>
    </xf>
    <xf numFmtId="177" fontId="35" fillId="24" borderId="10" xfId="0" applyNumberFormat="1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left" vertical="center"/>
    </xf>
    <xf numFmtId="181" fontId="35" fillId="24" borderId="10" xfId="0" applyNumberFormat="1" applyFont="1" applyFill="1" applyBorder="1" applyAlignment="1">
      <alignment horizontal="right" vertical="center" wrapText="1"/>
    </xf>
    <xf numFmtId="9" fontId="35" fillId="24" borderId="10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distributed" shrinkToFit="1"/>
    </xf>
    <xf numFmtId="0" fontId="4" fillId="0" borderId="14" xfId="0" applyFont="1" applyBorder="1" applyAlignment="1">
      <alignment horizontal="distributed" shrinkToFit="1"/>
    </xf>
    <xf numFmtId="0" fontId="4" fillId="0" borderId="10" xfId="0" applyFont="1" applyBorder="1" applyAlignment="1">
      <alignment horizontal="center" shrinkToFit="1"/>
    </xf>
    <xf numFmtId="176" fontId="7" fillId="0" borderId="10" xfId="33" applyNumberFormat="1" applyFont="1" applyBorder="1" applyAlignment="1">
      <alignment horizontal="center" shrinkToFit="1"/>
    </xf>
    <xf numFmtId="177" fontId="7" fillId="0" borderId="10" xfId="33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8" fontId="8" fillId="0" borderId="34" xfId="0" applyNumberFormat="1" applyFont="1" applyBorder="1" applyAlignment="1">
      <alignment horizont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78" fontId="11" fillId="0" borderId="34" xfId="0" applyNumberFormat="1" applyFont="1" applyBorder="1" applyAlignment="1">
      <alignment horizontal="distributed"/>
    </xf>
    <xf numFmtId="178" fontId="11" fillId="0" borderId="38" xfId="0" applyNumberFormat="1" applyFont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197" fontId="7" fillId="0" borderId="0" xfId="0" applyNumberFormat="1" applyFont="1" applyAlignment="1">
      <alignment horizontal="left"/>
    </xf>
    <xf numFmtId="10" fontId="7" fillId="0" borderId="12" xfId="33" applyNumberFormat="1" applyFont="1" applyBorder="1" applyAlignment="1">
      <alignment horizontal="right" shrinkToFit="1"/>
    </xf>
    <xf numFmtId="0" fontId="7" fillId="0" borderId="13" xfId="33" applyNumberFormat="1" applyFont="1" applyBorder="1" applyAlignment="1">
      <alignment horizontal="center" shrinkToFit="1"/>
    </xf>
    <xf numFmtId="10" fontId="7" fillId="0" borderId="34" xfId="33" applyNumberFormat="1" applyFont="1" applyBorder="1" applyAlignment="1">
      <alignment horizontal="center" shrinkToFit="1"/>
    </xf>
    <xf numFmtId="10" fontId="7" fillId="0" borderId="11" xfId="33" applyNumberFormat="1" applyFont="1" applyBorder="1" applyAlignment="1">
      <alignment horizontal="center" shrinkToFit="1"/>
    </xf>
    <xf numFmtId="10" fontId="7" fillId="0" borderId="13" xfId="33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176" fontId="7" fillId="0" borderId="13" xfId="33" applyNumberFormat="1" applyFont="1" applyBorder="1" applyAlignment="1">
      <alignment horizontal="right" shrinkToFit="1"/>
    </xf>
    <xf numFmtId="176" fontId="7" fillId="0" borderId="11" xfId="33" applyNumberFormat="1" applyFont="1" applyBorder="1" applyAlignment="1">
      <alignment horizontal="right" shrinkToFit="1"/>
    </xf>
    <xf numFmtId="177" fontId="7" fillId="0" borderId="12" xfId="33" applyNumberFormat="1" applyFont="1" applyBorder="1" applyAlignment="1">
      <alignment horizontal="right" shrinkToFit="1"/>
    </xf>
    <xf numFmtId="10" fontId="7" fillId="0" borderId="10" xfId="0" applyNumberFormat="1" applyFont="1" applyBorder="1" applyAlignment="1">
      <alignment horizontal="right" shrinkToFit="1"/>
    </xf>
    <xf numFmtId="10" fontId="7" fillId="0" borderId="13" xfId="0" applyNumberFormat="1" applyFont="1" applyBorder="1" applyAlignment="1">
      <alignment horizontal="right" shrinkToFit="1"/>
    </xf>
    <xf numFmtId="10" fontId="7" fillId="0" borderId="34" xfId="0" applyNumberFormat="1" applyFont="1" applyBorder="1" applyAlignment="1">
      <alignment horizontal="right" shrinkToFit="1"/>
    </xf>
    <xf numFmtId="10" fontId="7" fillId="0" borderId="11" xfId="0" applyNumberFormat="1" applyFont="1" applyBorder="1" applyAlignment="1">
      <alignment horizontal="right" shrinkToFit="1"/>
    </xf>
    <xf numFmtId="177" fontId="7" fillId="0" borderId="12" xfId="33" applyNumberFormat="1" applyFont="1" applyBorder="1" applyAlignment="1">
      <alignment horizontal="center" shrinkToFit="1"/>
    </xf>
    <xf numFmtId="177" fontId="7" fillId="0" borderId="13" xfId="33" applyNumberFormat="1" applyFont="1" applyBorder="1" applyAlignment="1">
      <alignment horizontal="center" shrinkToFit="1"/>
    </xf>
    <xf numFmtId="177" fontId="7" fillId="0" borderId="34" xfId="33" applyNumberFormat="1" applyFont="1" applyBorder="1" applyAlignment="1">
      <alignment horizontal="center" shrinkToFit="1"/>
    </xf>
    <xf numFmtId="177" fontId="7" fillId="0" borderId="11" xfId="33" applyNumberFormat="1" applyFont="1" applyBorder="1" applyAlignment="1">
      <alignment horizontal="center" shrinkToFit="1"/>
    </xf>
    <xf numFmtId="177" fontId="7" fillId="0" borderId="10" xfId="33" applyNumberFormat="1" applyFont="1" applyBorder="1" applyAlignment="1">
      <alignment horizontal="center" shrinkToFit="1"/>
    </xf>
    <xf numFmtId="179" fontId="6" fillId="0" borderId="13" xfId="0" applyNumberFormat="1" applyFont="1" applyBorder="1" applyAlignment="1">
      <alignment horizontal="left" shrinkToFit="1"/>
    </xf>
    <xf numFmtId="179" fontId="6" fillId="0" borderId="34" xfId="0" applyNumberFormat="1" applyFont="1" applyBorder="1" applyAlignment="1">
      <alignment horizontal="left" shrinkToFit="1"/>
    </xf>
    <xf numFmtId="179" fontId="6" fillId="0" borderId="11" xfId="0" applyNumberFormat="1" applyFont="1" applyBorder="1" applyAlignment="1">
      <alignment horizontal="left" shrinkToFit="1"/>
    </xf>
    <xf numFmtId="0" fontId="6" fillId="0" borderId="10" xfId="0" applyFont="1" applyBorder="1" applyAlignment="1">
      <alignment horizontal="distributed" shrinkToFit="1"/>
    </xf>
    <xf numFmtId="0" fontId="0" fillId="0" borderId="10" xfId="0" applyBorder="1" applyAlignment="1">
      <alignment horizontal="distributed" shrinkToFit="1"/>
    </xf>
    <xf numFmtId="0" fontId="34" fillId="0" borderId="15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197" fontId="6" fillId="0" borderId="15" xfId="0" applyNumberFormat="1" applyFont="1" applyBorder="1" applyAlignment="1">
      <alignment horizontal="center" vertical="center" shrinkToFit="1"/>
    </xf>
    <xf numFmtId="197" fontId="6" fillId="0" borderId="16" xfId="0" applyNumberFormat="1" applyFont="1" applyBorder="1" applyAlignment="1">
      <alignment horizontal="center" vertical="center" shrinkToFit="1"/>
    </xf>
    <xf numFmtId="197" fontId="6" fillId="0" borderId="17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10" xfId="0" applyFont="1" applyBorder="1" applyAlignment="1">
      <alignment horizontal="left" shrinkToFit="1"/>
    </xf>
    <xf numFmtId="197" fontId="6" fillId="0" borderId="10" xfId="0" applyNumberFormat="1" applyFont="1" applyBorder="1" applyAlignment="1">
      <alignment horizontal="left" shrinkToFit="1"/>
    </xf>
    <xf numFmtId="0" fontId="4" fillId="0" borderId="13" xfId="0" applyFont="1" applyBorder="1" applyAlignment="1">
      <alignment horizontal="distributed" shrinkToFit="1"/>
    </xf>
    <xf numFmtId="0" fontId="4" fillId="0" borderId="11" xfId="0" applyFont="1" applyBorder="1" applyAlignment="1">
      <alignment horizontal="distributed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178" fontId="4" fillId="0" borderId="34" xfId="0" applyNumberFormat="1" applyFont="1" applyBorder="1" applyAlignment="1">
      <alignment horizontal="distributed" shrinkToFit="1"/>
    </xf>
    <xf numFmtId="0" fontId="0" fillId="0" borderId="34" xfId="0" applyFont="1" applyBorder="1" applyAlignment="1">
      <alignment/>
    </xf>
    <xf numFmtId="178" fontId="4" fillId="0" borderId="12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8" fillId="0" borderId="10" xfId="0" applyFont="1" applyBorder="1" applyAlignment="1">
      <alignment horizontal="distributed" shrinkToFit="1"/>
    </xf>
    <xf numFmtId="0" fontId="4" fillId="0" borderId="15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8" fillId="0" borderId="12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9" fillId="0" borderId="10" xfId="0" applyFont="1" applyBorder="1" applyAlignment="1">
      <alignment horizontal="distributed" shrinkToFit="1"/>
    </xf>
    <xf numFmtId="0" fontId="6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 vertical="center" shrinkToFit="1"/>
    </xf>
    <xf numFmtId="178" fontId="4" fillId="0" borderId="16" xfId="0" applyNumberFormat="1" applyFont="1" applyBorder="1" applyAlignment="1">
      <alignment horizontal="distributed" vertical="center" shrinkToFit="1"/>
    </xf>
    <xf numFmtId="178" fontId="4" fillId="0" borderId="19" xfId="0" applyNumberFormat="1" applyFont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distributed"/>
    </xf>
    <xf numFmtId="0" fontId="49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 vertical="center" wrapText="1"/>
    </xf>
    <xf numFmtId="181" fontId="0" fillId="0" borderId="34" xfId="0" applyNumberFormat="1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0" fontId="40" fillId="24" borderId="14" xfId="0" applyFont="1" applyFill="1" applyBorder="1" applyAlignment="1">
      <alignment horizontal="center" vertical="center" wrapText="1"/>
    </xf>
    <xf numFmtId="0" fontId="40" fillId="24" borderId="33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81" fontId="4" fillId="0" borderId="13" xfId="0" applyNumberFormat="1" applyFont="1" applyBorder="1" applyAlignment="1">
      <alignment horizontal="center" vertical="center" wrapText="1"/>
    </xf>
    <xf numFmtId="181" fontId="4" fillId="0" borderId="34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5</xdr:row>
      <xdr:rowOff>314325</xdr:rowOff>
    </xdr:from>
    <xdr:to>
      <xdr:col>1</xdr:col>
      <xdr:colOff>409575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390650" y="20764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314325</xdr:rowOff>
    </xdr:from>
    <xdr:to>
      <xdr:col>1</xdr:col>
      <xdr:colOff>409575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390650" y="20764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314325</xdr:rowOff>
    </xdr:from>
    <xdr:to>
      <xdr:col>2</xdr:col>
      <xdr:colOff>409575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381250" y="20764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8</xdr:row>
      <xdr:rowOff>314325</xdr:rowOff>
    </xdr:from>
    <xdr:to>
      <xdr:col>1</xdr:col>
      <xdr:colOff>409575</xdr:colOff>
      <xdr:row>9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390650" y="30194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8</xdr:row>
      <xdr:rowOff>314325</xdr:rowOff>
    </xdr:from>
    <xdr:to>
      <xdr:col>1</xdr:col>
      <xdr:colOff>409575</xdr:colOff>
      <xdr:row>9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390650" y="30194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314325</xdr:rowOff>
    </xdr:from>
    <xdr:to>
      <xdr:col>2</xdr:col>
      <xdr:colOff>409575</xdr:colOff>
      <xdr:row>9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2381250" y="30194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6</xdr:col>
      <xdr:colOff>0</xdr:colOff>
      <xdr:row>19</xdr:row>
      <xdr:rowOff>304800</xdr:rowOff>
    </xdr:to>
    <xdr:sp>
      <xdr:nvSpPr>
        <xdr:cNvPr id="7" name="Line 7"/>
        <xdr:cNvSpPr>
          <a:spLocks/>
        </xdr:cNvSpPr>
      </xdr:nvSpPr>
      <xdr:spPr>
        <a:xfrm>
          <a:off x="1000125" y="3971925"/>
          <a:ext cx="481965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314325</xdr:rowOff>
    </xdr:from>
    <xdr:to>
      <xdr:col>1</xdr:col>
      <xdr:colOff>409575</xdr:colOff>
      <xdr:row>6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390650" y="20764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314325</xdr:rowOff>
    </xdr:from>
    <xdr:to>
      <xdr:col>1</xdr:col>
      <xdr:colOff>409575</xdr:colOff>
      <xdr:row>6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390650" y="20764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390525</xdr:colOff>
      <xdr:row>5</xdr:row>
      <xdr:rowOff>314325</xdr:rowOff>
    </xdr:from>
    <xdr:to>
      <xdr:col>2</xdr:col>
      <xdr:colOff>409575</xdr:colOff>
      <xdr:row>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2381250" y="20764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314325</xdr:rowOff>
    </xdr:from>
    <xdr:to>
      <xdr:col>1</xdr:col>
      <xdr:colOff>409575</xdr:colOff>
      <xdr:row>6</xdr:row>
      <xdr:rowOff>9525</xdr:rowOff>
    </xdr:to>
    <xdr:sp>
      <xdr:nvSpPr>
        <xdr:cNvPr id="11" name="Line 15"/>
        <xdr:cNvSpPr>
          <a:spLocks/>
        </xdr:cNvSpPr>
      </xdr:nvSpPr>
      <xdr:spPr>
        <a:xfrm flipV="1">
          <a:off x="1390650" y="20764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314325</xdr:rowOff>
    </xdr:from>
    <xdr:to>
      <xdr:col>1</xdr:col>
      <xdr:colOff>409575</xdr:colOff>
      <xdr:row>6</xdr:row>
      <xdr:rowOff>9525</xdr:rowOff>
    </xdr:to>
    <xdr:sp>
      <xdr:nvSpPr>
        <xdr:cNvPr id="12" name="Line 16"/>
        <xdr:cNvSpPr>
          <a:spLocks/>
        </xdr:cNvSpPr>
      </xdr:nvSpPr>
      <xdr:spPr>
        <a:xfrm flipV="1">
          <a:off x="1390650" y="20764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314325</xdr:rowOff>
    </xdr:from>
    <xdr:to>
      <xdr:col>2</xdr:col>
      <xdr:colOff>409575</xdr:colOff>
      <xdr:row>7</xdr:row>
      <xdr:rowOff>9525</xdr:rowOff>
    </xdr:to>
    <xdr:sp>
      <xdr:nvSpPr>
        <xdr:cNvPr id="13" name="Line 3"/>
        <xdr:cNvSpPr>
          <a:spLocks/>
        </xdr:cNvSpPr>
      </xdr:nvSpPr>
      <xdr:spPr>
        <a:xfrm flipV="1">
          <a:off x="2381250" y="23907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314325</xdr:rowOff>
    </xdr:from>
    <xdr:to>
      <xdr:col>2</xdr:col>
      <xdr:colOff>409575</xdr:colOff>
      <xdr:row>7</xdr:row>
      <xdr:rowOff>9525</xdr:rowOff>
    </xdr:to>
    <xdr:sp>
      <xdr:nvSpPr>
        <xdr:cNvPr id="14" name="Line 10"/>
        <xdr:cNvSpPr>
          <a:spLocks/>
        </xdr:cNvSpPr>
      </xdr:nvSpPr>
      <xdr:spPr>
        <a:xfrm flipV="1">
          <a:off x="2381250" y="23907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D14" sqref="D14"/>
    </sheetView>
  </sheetViews>
  <sheetFormatPr defaultColWidth="9.00390625" defaultRowHeight="16.5"/>
  <cols>
    <col min="1" max="1" width="6.00390625" style="0" customWidth="1"/>
  </cols>
  <sheetData>
    <row r="1" spans="1:6" ht="21">
      <c r="A1" s="125" t="s">
        <v>194</v>
      </c>
      <c r="B1" s="125"/>
      <c r="C1" s="125"/>
      <c r="D1" s="125"/>
      <c r="E1" s="125"/>
      <c r="F1" s="125"/>
    </row>
    <row r="2" spans="1:6" ht="21">
      <c r="A2" s="125">
        <v>1</v>
      </c>
      <c r="B2" s="125" t="s">
        <v>195</v>
      </c>
      <c r="C2" s="125"/>
      <c r="D2" s="125"/>
      <c r="E2" s="125"/>
      <c r="F2" s="125"/>
    </row>
    <row r="3" spans="1:6" ht="21">
      <c r="A3" s="125">
        <v>2</v>
      </c>
      <c r="B3" s="125" t="s">
        <v>198</v>
      </c>
      <c r="C3" s="125"/>
      <c r="D3" s="125"/>
      <c r="E3" s="125"/>
      <c r="F3" s="125"/>
    </row>
    <row r="4" spans="1:6" ht="21">
      <c r="A4" s="125">
        <v>3</v>
      </c>
      <c r="B4" s="125" t="s">
        <v>196</v>
      </c>
      <c r="C4" s="125"/>
      <c r="D4" s="125"/>
      <c r="E4" s="125"/>
      <c r="F4" s="125"/>
    </row>
    <row r="5" spans="1:6" ht="21">
      <c r="A5" s="125">
        <v>4</v>
      </c>
      <c r="B5" s="125" t="s">
        <v>193</v>
      </c>
      <c r="C5" s="125"/>
      <c r="D5" s="125"/>
      <c r="E5" s="125"/>
      <c r="F5" s="125"/>
    </row>
    <row r="6" spans="1:6" ht="21">
      <c r="A6" s="125">
        <v>5</v>
      </c>
      <c r="B6" s="125" t="s">
        <v>197</v>
      </c>
      <c r="C6" s="125"/>
      <c r="D6" s="125"/>
      <c r="E6" s="125"/>
      <c r="F6" s="125"/>
    </row>
    <row r="8" ht="16.5">
      <c r="A8" t="s">
        <v>199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C20" sqref="C20"/>
    </sheetView>
  </sheetViews>
  <sheetFormatPr defaultColWidth="9.00390625" defaultRowHeight="16.5"/>
  <sheetData>
    <row r="1" ht="16.5">
      <c r="A1" t="s">
        <v>294</v>
      </c>
    </row>
    <row r="2" spans="1:2" ht="16.5">
      <c r="A2">
        <v>1</v>
      </c>
      <c r="B2" t="s">
        <v>295</v>
      </c>
    </row>
    <row r="3" spans="1:2" ht="16.5">
      <c r="A3">
        <v>2</v>
      </c>
      <c r="B3" t="s">
        <v>296</v>
      </c>
    </row>
    <row r="4" spans="1:2" ht="16.5">
      <c r="A4">
        <v>3</v>
      </c>
      <c r="B4" t="s">
        <v>298</v>
      </c>
    </row>
    <row r="5" spans="1:2" ht="16.5">
      <c r="A5">
        <v>4</v>
      </c>
      <c r="B5" t="s">
        <v>302</v>
      </c>
    </row>
    <row r="6" spans="1:2" ht="16.5">
      <c r="A6">
        <v>5</v>
      </c>
      <c r="B6" t="s">
        <v>303</v>
      </c>
    </row>
    <row r="7" spans="1:2" ht="16.5">
      <c r="A7">
        <v>6</v>
      </c>
      <c r="B7" t="s">
        <v>299</v>
      </c>
    </row>
    <row r="8" spans="1:2" ht="16.5">
      <c r="A8">
        <v>7</v>
      </c>
      <c r="B8" t="s">
        <v>300</v>
      </c>
    </row>
    <row r="9" spans="1:2" ht="16.5">
      <c r="A9">
        <v>8</v>
      </c>
      <c r="B9" t="s">
        <v>301</v>
      </c>
    </row>
    <row r="11" ht="16.5">
      <c r="A11" t="s">
        <v>297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70" zoomScaleNormal="70" zoomScalePageLayoutView="0" workbookViewId="0" topLeftCell="A1">
      <selection activeCell="J12" sqref="J12"/>
    </sheetView>
  </sheetViews>
  <sheetFormatPr defaultColWidth="9.00390625" defaultRowHeight="16.5"/>
  <cols>
    <col min="1" max="2" width="8.875" style="0" customWidth="1"/>
    <col min="3" max="3" width="7.125" style="0" customWidth="1"/>
    <col min="4" max="4" width="6.75390625" style="0" customWidth="1"/>
    <col min="5" max="5" width="8.875" style="0" customWidth="1"/>
    <col min="6" max="6" width="5.125" style="0" customWidth="1"/>
    <col min="7" max="10" width="8.875" style="0" customWidth="1"/>
    <col min="11" max="11" width="12.00390625" style="0" customWidth="1"/>
    <col min="12" max="12" width="8.875" style="0" customWidth="1"/>
    <col min="13" max="13" width="11.375" style="0" customWidth="1"/>
  </cols>
  <sheetData>
    <row r="1" spans="1:14" ht="53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38.25">
      <c r="A2" s="197" t="s">
        <v>74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ht="37.5" customHeight="1"/>
    <row r="4" ht="37.5" customHeight="1">
      <c r="A4" s="59"/>
    </row>
    <row r="5" spans="1:14" ht="36.75">
      <c r="A5" s="198" t="s">
        <v>67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ht="30" customHeight="1">
      <c r="A6" s="59"/>
    </row>
    <row r="7" ht="30" customHeight="1"/>
    <row r="8" ht="29.25" customHeight="1"/>
    <row r="9" spans="2:13" ht="32.25" customHeight="1">
      <c r="B9" s="193" t="s">
        <v>70</v>
      </c>
      <c r="C9" s="194"/>
      <c r="D9" s="194"/>
      <c r="E9" s="194"/>
      <c r="F9" s="194"/>
      <c r="G9" s="195" t="s">
        <v>55</v>
      </c>
      <c r="H9" s="195"/>
      <c r="I9" s="195"/>
      <c r="J9" s="195"/>
      <c r="K9" s="195"/>
      <c r="L9" s="196"/>
      <c r="M9" s="196"/>
    </row>
    <row r="10" spans="2:13" ht="32.25" customHeight="1">
      <c r="B10" s="193" t="s">
        <v>201</v>
      </c>
      <c r="C10" s="194"/>
      <c r="D10" s="194"/>
      <c r="E10" s="194"/>
      <c r="F10" s="194"/>
      <c r="G10" s="195"/>
      <c r="H10" s="195"/>
      <c r="I10" s="195"/>
      <c r="J10" s="195"/>
      <c r="K10" s="195"/>
      <c r="L10" s="196"/>
      <c r="M10" s="196"/>
    </row>
    <row r="11" spans="2:13" ht="32.25">
      <c r="B11" s="193" t="s">
        <v>200</v>
      </c>
      <c r="C11" s="194"/>
      <c r="D11" s="194"/>
      <c r="E11" s="194"/>
      <c r="F11" s="194"/>
      <c r="G11" s="195"/>
      <c r="H11" s="195"/>
      <c r="I11" s="195"/>
      <c r="J11" s="195"/>
      <c r="K11" s="195"/>
      <c r="L11" s="196"/>
      <c r="M11" s="196"/>
    </row>
  </sheetData>
  <sheetProtection/>
  <mergeCells count="9">
    <mergeCell ref="A1:N1"/>
    <mergeCell ref="A2:N2"/>
    <mergeCell ref="A5:N5"/>
    <mergeCell ref="B9:F9"/>
    <mergeCell ref="B10:F10"/>
    <mergeCell ref="B11:F11"/>
    <mergeCell ref="G9:M9"/>
    <mergeCell ref="G10:M10"/>
    <mergeCell ref="G11:M11"/>
  </mergeCells>
  <printOptions/>
  <pageMargins left="0.75" right="0.75" top="1.13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B19" sqref="A19:B19"/>
    </sheetView>
  </sheetViews>
  <sheetFormatPr defaultColWidth="9.00390625" defaultRowHeight="16.5"/>
  <cols>
    <col min="1" max="1" width="16.375" style="1" customWidth="1"/>
    <col min="2" max="2" width="9.00390625" style="1" customWidth="1"/>
    <col min="3" max="5" width="4.625" style="1" customWidth="1"/>
    <col min="6" max="6" width="4.50390625" style="1" customWidth="1"/>
    <col min="7" max="17" width="4.625" style="1" customWidth="1"/>
    <col min="18" max="18" width="9.00390625" style="1" customWidth="1"/>
    <col min="19" max="19" width="12.625" style="1" customWidth="1"/>
    <col min="20" max="20" width="9.00390625" style="1" customWidth="1"/>
    <col min="21" max="21" width="13.875" style="1" bestFit="1" customWidth="1"/>
    <col min="22" max="16384" width="9.00390625" style="1" customWidth="1"/>
  </cols>
  <sheetData>
    <row r="1" spans="1:19" ht="28.5" customHeight="1">
      <c r="A1" s="207" t="s">
        <v>77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7:10" ht="25.5">
      <c r="G3" s="191" t="s">
        <v>67</v>
      </c>
      <c r="H3" s="191"/>
      <c r="I3" s="191"/>
      <c r="J3" s="191"/>
    </row>
    <row r="4" spans="7:10" ht="14.25" customHeight="1">
      <c r="G4" s="65"/>
      <c r="H4" s="65"/>
      <c r="I4" s="65"/>
      <c r="J4" s="65"/>
    </row>
    <row r="5" spans="1:19" ht="19.5">
      <c r="A5" s="22" t="s">
        <v>72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89" t="s">
        <v>79</v>
      </c>
      <c r="M5" s="190"/>
      <c r="N5" s="190"/>
      <c r="O5" s="190"/>
      <c r="P5" s="208"/>
      <c r="Q5" s="206"/>
      <c r="R5" s="206"/>
      <c r="S5" s="206"/>
    </row>
    <row r="6" spans="1:19" ht="19.5">
      <c r="A6" s="22" t="s">
        <v>81</v>
      </c>
      <c r="B6" s="208"/>
      <c r="C6" s="206"/>
      <c r="D6" s="206"/>
      <c r="E6" s="206"/>
      <c r="F6" s="206"/>
      <c r="G6" s="206"/>
      <c r="H6" s="206"/>
      <c r="I6" s="206"/>
      <c r="J6" s="206"/>
      <c r="K6" s="206"/>
      <c r="L6" s="189" t="s">
        <v>43</v>
      </c>
      <c r="M6" s="189"/>
      <c r="N6" s="189"/>
      <c r="O6" s="189"/>
      <c r="P6" s="209" t="s">
        <v>71</v>
      </c>
      <c r="Q6" s="209"/>
      <c r="R6" s="209"/>
      <c r="S6" s="209"/>
    </row>
    <row r="7" spans="1:19" ht="19.5">
      <c r="A7" s="22" t="s">
        <v>78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 t="s">
        <v>73</v>
      </c>
      <c r="M7" s="189"/>
      <c r="N7" s="189"/>
      <c r="O7" s="189"/>
      <c r="P7" s="209"/>
      <c r="Q7" s="209"/>
      <c r="R7" s="209"/>
      <c r="S7" s="209"/>
    </row>
    <row r="8" spans="1:19" ht="19.5">
      <c r="A8" s="22" t="s">
        <v>171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64"/>
      <c r="M8" s="64"/>
      <c r="N8" s="64"/>
      <c r="O8" s="64"/>
      <c r="P8" s="63"/>
      <c r="Q8" s="63"/>
      <c r="R8" s="63"/>
      <c r="S8" s="63"/>
    </row>
    <row r="9" spans="1:19" ht="20.25" thickBot="1">
      <c r="A9" s="22"/>
      <c r="B9" s="208"/>
      <c r="C9" s="206"/>
      <c r="D9" s="206"/>
      <c r="E9" s="206"/>
      <c r="F9" s="206"/>
      <c r="G9" s="206"/>
      <c r="H9" s="206"/>
      <c r="I9" s="206"/>
      <c r="J9" s="206"/>
      <c r="L9" s="199"/>
      <c r="M9" s="199"/>
      <c r="N9" s="199"/>
      <c r="O9" s="199"/>
      <c r="P9" s="209"/>
      <c r="Q9" s="209"/>
      <c r="R9" s="209"/>
      <c r="S9" s="209"/>
    </row>
    <row r="10" spans="1:19" ht="19.5">
      <c r="A10" s="34" t="s">
        <v>34</v>
      </c>
      <c r="B10" s="200" t="s">
        <v>44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S10" s="35" t="s">
        <v>45</v>
      </c>
    </row>
    <row r="11" spans="1:19" ht="19.5" customHeight="1">
      <c r="A11" s="36" t="s">
        <v>75</v>
      </c>
      <c r="B11" s="37" t="s">
        <v>38</v>
      </c>
      <c r="C11" s="203">
        <v>0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38" t="s">
        <v>46</v>
      </c>
      <c r="S11" s="39"/>
    </row>
    <row r="12" spans="1:19" ht="19.5" customHeight="1">
      <c r="A12" s="36" t="s">
        <v>35</v>
      </c>
      <c r="B12" s="37" t="s">
        <v>38</v>
      </c>
      <c r="C12" s="203">
        <v>0</v>
      </c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38" t="s">
        <v>46</v>
      </c>
      <c r="S12" s="39"/>
    </row>
    <row r="13" spans="1:19" ht="19.5" customHeight="1">
      <c r="A13" s="40" t="s">
        <v>76</v>
      </c>
      <c r="B13" s="41" t="s">
        <v>38</v>
      </c>
      <c r="C13" s="203">
        <v>0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42" t="s">
        <v>46</v>
      </c>
      <c r="S13" s="43"/>
    </row>
    <row r="14" spans="1:19" ht="19.5" customHeight="1">
      <c r="A14" s="40" t="s">
        <v>36</v>
      </c>
      <c r="B14" s="37" t="s">
        <v>38</v>
      </c>
      <c r="C14" s="203">
        <v>0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38" t="s">
        <v>46</v>
      </c>
      <c r="S14" s="43"/>
    </row>
    <row r="15" spans="1:19" ht="19.5" customHeight="1">
      <c r="A15" s="40" t="s">
        <v>13</v>
      </c>
      <c r="B15" s="41" t="s">
        <v>38</v>
      </c>
      <c r="C15" s="203">
        <f>C14</f>
        <v>0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44" t="s">
        <v>46</v>
      </c>
      <c r="S15" s="43"/>
    </row>
    <row r="16" spans="1:21" ht="19.5" customHeight="1" thickBot="1">
      <c r="A16" s="45" t="s">
        <v>37</v>
      </c>
      <c r="B16" s="46" t="s">
        <v>38</v>
      </c>
      <c r="C16" s="204">
        <f>C11-C15</f>
        <v>0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47" t="s">
        <v>46</v>
      </c>
      <c r="S16" s="48"/>
      <c r="U16" s="55"/>
    </row>
    <row r="18" spans="1:19" ht="17.25">
      <c r="A18" s="205" t="s">
        <v>47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</row>
    <row r="19" spans="1:19" ht="30" customHeight="1">
      <c r="A19" s="1" t="s">
        <v>80</v>
      </c>
      <c r="D19" s="1" t="s">
        <v>48</v>
      </c>
      <c r="I19" s="1" t="s">
        <v>49</v>
      </c>
      <c r="N19" s="1" t="s">
        <v>50</v>
      </c>
      <c r="S19" s="24"/>
    </row>
    <row r="20" ht="30" customHeight="1">
      <c r="N20" s="23"/>
    </row>
    <row r="21" spans="4:19" ht="30" customHeight="1">
      <c r="D21" s="1" t="s">
        <v>41</v>
      </c>
      <c r="N21" s="1" t="s">
        <v>51</v>
      </c>
      <c r="S21" s="24" t="s">
        <v>52</v>
      </c>
    </row>
  </sheetData>
  <sheetProtection/>
  <mergeCells count="23">
    <mergeCell ref="B7:K7"/>
    <mergeCell ref="L7:O7"/>
    <mergeCell ref="G3:J3"/>
    <mergeCell ref="B8:K8"/>
    <mergeCell ref="A1:S1"/>
    <mergeCell ref="B6:K6"/>
    <mergeCell ref="B9:J9"/>
    <mergeCell ref="P6:S6"/>
    <mergeCell ref="P9:S9"/>
    <mergeCell ref="P7:S7"/>
    <mergeCell ref="L5:O5"/>
    <mergeCell ref="P5:S5"/>
    <mergeCell ref="B5:K5"/>
    <mergeCell ref="L6:O6"/>
    <mergeCell ref="C15:Q15"/>
    <mergeCell ref="C16:Q16"/>
    <mergeCell ref="C13:Q13"/>
    <mergeCell ref="A18:S18"/>
    <mergeCell ref="C14:Q14"/>
    <mergeCell ref="L9:O9"/>
    <mergeCell ref="B10:R10"/>
    <mergeCell ref="C11:Q11"/>
    <mergeCell ref="C12:Q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Q34"/>
  <sheetViews>
    <sheetView tabSelected="1" zoomScale="85" zoomScaleNormal="85" zoomScalePageLayoutView="0" workbookViewId="0" topLeftCell="A1">
      <selection activeCell="O1" sqref="O1"/>
    </sheetView>
  </sheetViews>
  <sheetFormatPr defaultColWidth="9.00390625" defaultRowHeight="16.5"/>
  <cols>
    <col min="1" max="1" width="13.125" style="4" customWidth="1"/>
    <col min="2" max="2" width="13.00390625" style="4" customWidth="1"/>
    <col min="3" max="3" width="11.25390625" style="4" customWidth="1"/>
    <col min="4" max="4" width="12.875" style="4" customWidth="1"/>
    <col min="5" max="5" width="12.25390625" style="4" customWidth="1"/>
    <col min="6" max="6" width="13.875" style="4" customWidth="1"/>
    <col min="7" max="7" width="13.625" style="4" customWidth="1"/>
    <col min="8" max="8" width="11.375" style="4" customWidth="1"/>
    <col min="9" max="9" width="9.25390625" style="4" customWidth="1"/>
    <col min="10" max="10" width="12.875" style="4" customWidth="1"/>
    <col min="11" max="11" width="10.625" style="4" customWidth="1"/>
    <col min="12" max="12" width="11.625" style="4" customWidth="1"/>
    <col min="13" max="13" width="14.125" style="4" customWidth="1"/>
    <col min="14" max="14" width="12.875" style="4" customWidth="1"/>
    <col min="15" max="16384" width="9.00390625" style="4" customWidth="1"/>
  </cols>
  <sheetData>
    <row r="1" spans="4:14" ht="39.75" customHeight="1">
      <c r="D1" s="32" t="s">
        <v>186</v>
      </c>
      <c r="E1" s="32"/>
      <c r="F1" s="32"/>
      <c r="G1" s="32"/>
      <c r="H1" s="32"/>
      <c r="I1" s="32"/>
      <c r="J1" s="32"/>
      <c r="L1" s="5" t="s">
        <v>62</v>
      </c>
      <c r="M1" s="6"/>
      <c r="N1" s="7"/>
    </row>
    <row r="2" spans="1:15" ht="24.75" customHeight="1">
      <c r="A2" s="66" t="s">
        <v>0</v>
      </c>
      <c r="B2" s="245" t="s">
        <v>55</v>
      </c>
      <c r="C2" s="245"/>
      <c r="D2" s="245"/>
      <c r="E2" s="245"/>
      <c r="F2" s="66" t="s">
        <v>1</v>
      </c>
      <c r="G2" s="246" t="s">
        <v>84</v>
      </c>
      <c r="H2" s="246"/>
      <c r="I2" s="246"/>
      <c r="J2" s="235" t="s">
        <v>21</v>
      </c>
      <c r="K2" s="236"/>
      <c r="L2" s="239" t="s">
        <v>71</v>
      </c>
      <c r="M2" s="240"/>
      <c r="N2" s="241"/>
      <c r="O2" s="3"/>
    </row>
    <row r="3" spans="1:14" ht="24.75" customHeight="1">
      <c r="A3" s="66" t="s">
        <v>82</v>
      </c>
      <c r="B3" s="245"/>
      <c r="C3" s="245"/>
      <c r="D3" s="245"/>
      <c r="E3" s="245"/>
      <c r="F3" s="66" t="s">
        <v>2</v>
      </c>
      <c r="G3" s="246" t="s">
        <v>84</v>
      </c>
      <c r="H3" s="246"/>
      <c r="I3" s="246"/>
      <c r="J3" s="237"/>
      <c r="K3" s="238"/>
      <c r="L3" s="242"/>
      <c r="M3" s="243"/>
      <c r="N3" s="244"/>
    </row>
    <row r="4" spans="1:14" ht="24.75" customHeight="1">
      <c r="A4" s="66" t="s">
        <v>188</v>
      </c>
      <c r="B4" s="245"/>
      <c r="C4" s="245"/>
      <c r="D4" s="245"/>
      <c r="E4" s="245"/>
      <c r="F4" s="66" t="s">
        <v>192</v>
      </c>
      <c r="G4" s="233" t="s">
        <v>83</v>
      </c>
      <c r="H4" s="234"/>
      <c r="I4" s="234"/>
      <c r="J4" s="235" t="s">
        <v>22</v>
      </c>
      <c r="K4" s="236"/>
      <c r="L4" s="239" t="s">
        <v>71</v>
      </c>
      <c r="M4" s="240"/>
      <c r="N4" s="241"/>
    </row>
    <row r="5" spans="1:14" ht="24.75" customHeight="1">
      <c r="A5" s="66" t="s">
        <v>85</v>
      </c>
      <c r="B5" s="245"/>
      <c r="C5" s="245"/>
      <c r="D5" s="245"/>
      <c r="E5" s="245"/>
      <c r="F5" s="120" t="s">
        <v>3</v>
      </c>
      <c r="G5" s="230" t="s">
        <v>86</v>
      </c>
      <c r="H5" s="231"/>
      <c r="I5" s="232"/>
      <c r="J5" s="237"/>
      <c r="K5" s="238"/>
      <c r="L5" s="242"/>
      <c r="M5" s="243"/>
      <c r="N5" s="244"/>
    </row>
    <row r="6" spans="1:14" ht="24.75" customHeight="1">
      <c r="A6" s="67" t="s">
        <v>189</v>
      </c>
      <c r="B6" s="15" t="s">
        <v>61</v>
      </c>
      <c r="C6" s="251">
        <v>0</v>
      </c>
      <c r="D6" s="252"/>
      <c r="E6" s="252"/>
      <c r="F6" s="58" t="s">
        <v>63</v>
      </c>
      <c r="G6" s="10" t="s">
        <v>4</v>
      </c>
      <c r="H6" s="25"/>
      <c r="I6" s="25"/>
      <c r="J6" s="25"/>
      <c r="K6" s="25"/>
      <c r="L6" s="25"/>
      <c r="M6" s="25"/>
      <c r="N6" s="25"/>
    </row>
    <row r="7" spans="1:14" ht="24.75" customHeight="1">
      <c r="A7" s="120" t="s">
        <v>190</v>
      </c>
      <c r="B7" s="11" t="s">
        <v>53</v>
      </c>
      <c r="C7" s="253">
        <v>0</v>
      </c>
      <c r="D7" s="253"/>
      <c r="E7" s="247" t="s">
        <v>39</v>
      </c>
      <c r="F7" s="248"/>
      <c r="G7" s="249" t="s">
        <v>5</v>
      </c>
      <c r="H7" s="26" t="s">
        <v>66</v>
      </c>
      <c r="I7" s="27"/>
      <c r="J7" s="27"/>
      <c r="K7" s="26" t="s">
        <v>23</v>
      </c>
      <c r="L7" s="27"/>
      <c r="M7" s="26" t="s">
        <v>6</v>
      </c>
      <c r="N7" s="28"/>
    </row>
    <row r="8" spans="1:14" ht="24.75" customHeight="1">
      <c r="A8" s="121" t="s">
        <v>191</v>
      </c>
      <c r="B8" s="19" t="s">
        <v>54</v>
      </c>
      <c r="C8" s="253">
        <v>1</v>
      </c>
      <c r="D8" s="253"/>
      <c r="E8" s="247" t="s">
        <v>39</v>
      </c>
      <c r="F8" s="248"/>
      <c r="G8" s="250"/>
      <c r="H8" s="29" t="s">
        <v>7</v>
      </c>
      <c r="I8" s="30"/>
      <c r="J8" s="30"/>
      <c r="K8" s="29" t="s">
        <v>8</v>
      </c>
      <c r="L8" s="30"/>
      <c r="M8" s="29" t="s">
        <v>9</v>
      </c>
      <c r="N8" s="31"/>
    </row>
    <row r="9" spans="1:14" ht="24.75" customHeight="1">
      <c r="A9" s="67" t="s">
        <v>87</v>
      </c>
      <c r="B9" s="15" t="s">
        <v>61</v>
      </c>
      <c r="C9" s="192">
        <v>0</v>
      </c>
      <c r="D9" s="192"/>
      <c r="E9" s="192"/>
      <c r="F9" s="16" t="s">
        <v>39</v>
      </c>
      <c r="G9" s="17" t="s">
        <v>20</v>
      </c>
      <c r="H9" s="226">
        <v>0</v>
      </c>
      <c r="I9" s="227"/>
      <c r="J9" s="228"/>
      <c r="K9" s="225">
        <v>0</v>
      </c>
      <c r="L9" s="225"/>
      <c r="M9" s="225">
        <f>H9+K9</f>
        <v>0</v>
      </c>
      <c r="N9" s="225"/>
    </row>
    <row r="10" spans="1:17" ht="24.75" customHeight="1">
      <c r="A10" s="18" t="s">
        <v>88</v>
      </c>
      <c r="B10" s="20"/>
      <c r="C10" s="20"/>
      <c r="D10" s="20"/>
      <c r="E10" s="20"/>
      <c r="F10" s="20"/>
      <c r="G10" s="8" t="s">
        <v>16</v>
      </c>
      <c r="H10" s="226">
        <f>H9</f>
        <v>0</v>
      </c>
      <c r="I10" s="227"/>
      <c r="J10" s="228"/>
      <c r="K10" s="229">
        <f>K9</f>
        <v>0</v>
      </c>
      <c r="L10" s="229"/>
      <c r="M10" s="225">
        <f>H10+K10</f>
        <v>0</v>
      </c>
      <c r="N10" s="225"/>
      <c r="Q10" s="52" t="e">
        <f>K9/C6</f>
        <v>#DIV/0!</v>
      </c>
    </row>
    <row r="11" spans="1:14" ht="24.75" customHeight="1">
      <c r="A11" s="9" t="s">
        <v>10</v>
      </c>
      <c r="B11" s="9" t="s">
        <v>11</v>
      </c>
      <c r="C11" s="9" t="s">
        <v>12</v>
      </c>
      <c r="D11" s="9" t="s">
        <v>13</v>
      </c>
      <c r="E11" s="9" t="s">
        <v>14</v>
      </c>
      <c r="F11" s="9" t="s">
        <v>15</v>
      </c>
      <c r="G11" s="9" t="s">
        <v>17</v>
      </c>
      <c r="H11" s="211" t="e">
        <f>H10/C9</f>
        <v>#DIV/0!</v>
      </c>
      <c r="I11" s="212"/>
      <c r="J11" s="213"/>
      <c r="K11" s="214" t="e">
        <f>K10/C9</f>
        <v>#DIV/0!</v>
      </c>
      <c r="L11" s="213"/>
      <c r="M11" s="214" t="e">
        <f>K11+H11</f>
        <v>#DIV/0!</v>
      </c>
      <c r="N11" s="213"/>
    </row>
    <row r="12" spans="1:14" ht="24.75" customHeight="1">
      <c r="A12" s="8" t="s">
        <v>24</v>
      </c>
      <c r="B12" s="33" t="str">
        <f>L4</f>
        <v>年月日</v>
      </c>
      <c r="C12" s="49">
        <f>K10</f>
        <v>0</v>
      </c>
      <c r="D12" s="49">
        <f>C12</f>
        <v>0</v>
      </c>
      <c r="E12" s="60">
        <f>C9-D12</f>
        <v>0</v>
      </c>
      <c r="F12" s="50" t="e">
        <f>D12/C9</f>
        <v>#DIV/0!</v>
      </c>
      <c r="G12" s="56"/>
      <c r="H12" s="215"/>
      <c r="I12" s="216"/>
      <c r="J12" s="217"/>
      <c r="K12" s="218"/>
      <c r="L12" s="219"/>
      <c r="M12" s="220"/>
      <c r="N12" s="220"/>
    </row>
    <row r="13" spans="1:14" ht="24.75" customHeight="1">
      <c r="A13" s="8" t="s">
        <v>25</v>
      </c>
      <c r="B13" s="33"/>
      <c r="C13" s="49"/>
      <c r="D13" s="49"/>
      <c r="E13" s="49"/>
      <c r="F13" s="53"/>
      <c r="G13" s="8"/>
      <c r="H13" s="185"/>
      <c r="I13" s="185"/>
      <c r="J13" s="185"/>
      <c r="K13" s="186"/>
      <c r="L13" s="186"/>
      <c r="M13" s="220"/>
      <c r="N13" s="220"/>
    </row>
    <row r="14" spans="1:14" ht="24.75" customHeight="1">
      <c r="A14" s="8" t="s">
        <v>26</v>
      </c>
      <c r="B14" s="33"/>
      <c r="C14" s="49"/>
      <c r="D14" s="49"/>
      <c r="E14" s="49"/>
      <c r="F14" s="54"/>
      <c r="G14" s="9"/>
      <c r="H14" s="222"/>
      <c r="I14" s="223"/>
      <c r="J14" s="224"/>
      <c r="K14" s="221"/>
      <c r="L14" s="221"/>
      <c r="M14" s="210"/>
      <c r="N14" s="210"/>
    </row>
    <row r="15" spans="1:17" ht="24.75" customHeight="1">
      <c r="A15" s="8" t="s">
        <v>27</v>
      </c>
      <c r="B15" s="33"/>
      <c r="C15" s="49"/>
      <c r="D15" s="49"/>
      <c r="E15" s="49"/>
      <c r="F15" s="54"/>
      <c r="G15" s="187" t="s">
        <v>29</v>
      </c>
      <c r="H15" s="184"/>
      <c r="I15" s="184"/>
      <c r="J15" s="184"/>
      <c r="K15" s="184"/>
      <c r="L15" s="184"/>
      <c r="M15" s="184"/>
      <c r="N15" s="184"/>
      <c r="Q15" s="51">
        <f>K14+H14</f>
        <v>0</v>
      </c>
    </row>
    <row r="16" spans="1:14" ht="24.75" customHeight="1">
      <c r="A16" s="8" t="s">
        <v>28</v>
      </c>
      <c r="B16" s="33"/>
      <c r="C16" s="49"/>
      <c r="D16" s="49"/>
      <c r="E16" s="61">
        <f>C9*0.3*0.05</f>
        <v>0</v>
      </c>
      <c r="F16" s="57"/>
      <c r="G16" s="188"/>
      <c r="H16" s="184"/>
      <c r="I16" s="184"/>
      <c r="J16" s="184"/>
      <c r="K16" s="184"/>
      <c r="L16" s="184"/>
      <c r="M16" s="184"/>
      <c r="N16" s="184"/>
    </row>
    <row r="17" spans="1:17" ht="24.75" customHeight="1">
      <c r="A17" s="8" t="s">
        <v>30</v>
      </c>
      <c r="B17" s="12"/>
      <c r="C17" s="2"/>
      <c r="D17" s="2"/>
      <c r="E17" s="2"/>
      <c r="F17" s="2"/>
      <c r="G17" s="188"/>
      <c r="H17" s="184"/>
      <c r="I17" s="184"/>
      <c r="J17" s="184"/>
      <c r="K17" s="184"/>
      <c r="L17" s="184"/>
      <c r="M17" s="184"/>
      <c r="N17" s="184"/>
      <c r="Q17" s="52">
        <f>C6-D15</f>
        <v>0</v>
      </c>
    </row>
    <row r="18" spans="1:14" ht="24.75" customHeight="1">
      <c r="A18" s="8" t="s">
        <v>31</v>
      </c>
      <c r="B18" s="12"/>
      <c r="C18" s="2"/>
      <c r="D18" s="2"/>
      <c r="E18" s="2"/>
      <c r="F18" s="2"/>
      <c r="G18" s="182" t="s">
        <v>18</v>
      </c>
      <c r="H18" s="183"/>
      <c r="I18" s="183"/>
      <c r="J18" s="183"/>
      <c r="K18" s="183"/>
      <c r="L18" s="183"/>
      <c r="M18" s="183"/>
      <c r="N18" s="183"/>
    </row>
    <row r="19" spans="1:43" ht="24.75" customHeight="1">
      <c r="A19" s="8" t="s">
        <v>32</v>
      </c>
      <c r="B19" s="12"/>
      <c r="C19" s="2"/>
      <c r="D19" s="2"/>
      <c r="E19" s="2"/>
      <c r="F19" s="21"/>
      <c r="G19" s="272" t="s">
        <v>57</v>
      </c>
      <c r="H19" s="273"/>
      <c r="I19" s="273"/>
      <c r="J19" s="276">
        <f>K10</f>
        <v>0</v>
      </c>
      <c r="K19" s="277"/>
      <c r="L19" s="277"/>
      <c r="M19" s="277"/>
      <c r="N19" s="267" t="s">
        <v>58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24.75" customHeight="1">
      <c r="A20" s="8" t="s">
        <v>33</v>
      </c>
      <c r="B20" s="12"/>
      <c r="C20" s="2"/>
      <c r="D20" s="2"/>
      <c r="E20" s="2"/>
      <c r="F20" s="21"/>
      <c r="G20" s="274"/>
      <c r="H20" s="275"/>
      <c r="I20" s="275"/>
      <c r="J20" s="278"/>
      <c r="K20" s="278"/>
      <c r="L20" s="278"/>
      <c r="M20" s="278"/>
      <c r="N20" s="26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14" s="14" customFormat="1" ht="24.75" customHeight="1">
      <c r="A21" s="258" t="s">
        <v>203</v>
      </c>
      <c r="B21" s="271"/>
      <c r="C21" s="258" t="s">
        <v>69</v>
      </c>
      <c r="D21" s="258"/>
      <c r="E21" s="258" t="s">
        <v>56</v>
      </c>
      <c r="F21" s="258"/>
      <c r="G21" s="269" t="s">
        <v>202</v>
      </c>
      <c r="H21" s="280"/>
      <c r="I21" s="269" t="s">
        <v>59</v>
      </c>
      <c r="J21" s="270"/>
      <c r="K21" s="270"/>
      <c r="L21" s="269" t="s">
        <v>60</v>
      </c>
      <c r="M21" s="270"/>
      <c r="N21" s="270"/>
    </row>
    <row r="22" spans="1:14" ht="24.75" customHeight="1">
      <c r="A22" s="254"/>
      <c r="B22" s="255"/>
      <c r="C22" s="256"/>
      <c r="D22" s="257"/>
      <c r="E22" s="259"/>
      <c r="F22" s="260"/>
      <c r="G22" s="281"/>
      <c r="H22" s="279"/>
      <c r="I22" s="279"/>
      <c r="J22" s="279"/>
      <c r="K22" s="279"/>
      <c r="L22" s="279"/>
      <c r="M22" s="279"/>
      <c r="N22" s="279"/>
    </row>
    <row r="23" spans="1:14" ht="24.75" customHeight="1">
      <c r="A23" s="255"/>
      <c r="B23" s="255"/>
      <c r="C23" s="257"/>
      <c r="D23" s="257"/>
      <c r="E23" s="261"/>
      <c r="F23" s="262"/>
      <c r="G23" s="279"/>
      <c r="H23" s="279"/>
      <c r="I23" s="279"/>
      <c r="J23" s="279"/>
      <c r="K23" s="279"/>
      <c r="L23" s="279"/>
      <c r="M23" s="279"/>
      <c r="N23" s="279"/>
    </row>
    <row r="24" spans="1:14" ht="24.75" customHeight="1">
      <c r="A24" s="255"/>
      <c r="B24" s="255"/>
      <c r="C24" s="257"/>
      <c r="D24" s="257"/>
      <c r="E24" s="261"/>
      <c r="F24" s="262"/>
      <c r="G24" s="279"/>
      <c r="H24" s="279"/>
      <c r="I24" s="279"/>
      <c r="J24" s="279"/>
      <c r="K24" s="279"/>
      <c r="L24" s="279"/>
      <c r="M24" s="279"/>
      <c r="N24" s="279"/>
    </row>
    <row r="25" spans="1:14" ht="24.75" customHeight="1">
      <c r="A25" s="255"/>
      <c r="B25" s="255"/>
      <c r="C25" s="257"/>
      <c r="D25" s="257"/>
      <c r="E25" s="258" t="s">
        <v>42</v>
      </c>
      <c r="F25" s="258"/>
      <c r="G25" s="279"/>
      <c r="H25" s="279"/>
      <c r="I25" s="282" t="s">
        <v>40</v>
      </c>
      <c r="J25" s="279"/>
      <c r="K25" s="279"/>
      <c r="L25" s="279"/>
      <c r="M25" s="279"/>
      <c r="N25" s="279"/>
    </row>
    <row r="26" spans="1:14" ht="24.75" customHeight="1">
      <c r="A26" s="255"/>
      <c r="B26" s="255"/>
      <c r="C26" s="257"/>
      <c r="D26" s="257"/>
      <c r="E26" s="263"/>
      <c r="F26" s="264"/>
      <c r="G26" s="279"/>
      <c r="H26" s="279"/>
      <c r="I26" s="279"/>
      <c r="J26" s="279"/>
      <c r="K26" s="279"/>
      <c r="L26" s="279"/>
      <c r="M26" s="279"/>
      <c r="N26" s="279"/>
    </row>
    <row r="27" spans="1:14" ht="24.75" customHeight="1">
      <c r="A27" s="255"/>
      <c r="B27" s="255"/>
      <c r="C27" s="257"/>
      <c r="D27" s="257"/>
      <c r="E27" s="263"/>
      <c r="F27" s="264"/>
      <c r="G27" s="279"/>
      <c r="H27" s="279"/>
      <c r="I27" s="279"/>
      <c r="J27" s="279"/>
      <c r="K27" s="279"/>
      <c r="L27" s="279"/>
      <c r="M27" s="279"/>
      <c r="N27" s="279"/>
    </row>
    <row r="28" spans="1:14" ht="24.75" customHeight="1">
      <c r="A28" s="255"/>
      <c r="B28" s="255"/>
      <c r="C28" s="257"/>
      <c r="D28" s="257"/>
      <c r="E28" s="265"/>
      <c r="F28" s="266"/>
      <c r="G28" s="279"/>
      <c r="H28" s="279"/>
      <c r="I28" s="279"/>
      <c r="J28" s="279"/>
      <c r="K28" s="279"/>
      <c r="L28" s="279"/>
      <c r="M28" s="279"/>
      <c r="N28" s="279"/>
    </row>
    <row r="34" ht="16.5">
      <c r="J34" s="4" t="s">
        <v>68</v>
      </c>
    </row>
  </sheetData>
  <sheetProtection/>
  <mergeCells count="59">
    <mergeCell ref="L22:N28"/>
    <mergeCell ref="G21:H21"/>
    <mergeCell ref="G22:H28"/>
    <mergeCell ref="I21:K21"/>
    <mergeCell ref="I25:K25"/>
    <mergeCell ref="I22:K24"/>
    <mergeCell ref="I26:K28"/>
    <mergeCell ref="N19:N20"/>
    <mergeCell ref="E21:F21"/>
    <mergeCell ref="L21:N21"/>
    <mergeCell ref="A21:B21"/>
    <mergeCell ref="G19:I20"/>
    <mergeCell ref="J19:M20"/>
    <mergeCell ref="A22:B28"/>
    <mergeCell ref="C22:D28"/>
    <mergeCell ref="C21:D21"/>
    <mergeCell ref="E22:F24"/>
    <mergeCell ref="E25:F25"/>
    <mergeCell ref="E26:F28"/>
    <mergeCell ref="E8:F8"/>
    <mergeCell ref="B2:E2"/>
    <mergeCell ref="G2:I2"/>
    <mergeCell ref="B4:E4"/>
    <mergeCell ref="G7:G8"/>
    <mergeCell ref="C6:E6"/>
    <mergeCell ref="C7:D7"/>
    <mergeCell ref="E7:F7"/>
    <mergeCell ref="C8:D8"/>
    <mergeCell ref="B5:E5"/>
    <mergeCell ref="L2:N3"/>
    <mergeCell ref="B3:E3"/>
    <mergeCell ref="G3:I3"/>
    <mergeCell ref="J2:K3"/>
    <mergeCell ref="G5:I5"/>
    <mergeCell ref="G4:I4"/>
    <mergeCell ref="J4:K5"/>
    <mergeCell ref="L4:N5"/>
    <mergeCell ref="M9:N9"/>
    <mergeCell ref="H10:J10"/>
    <mergeCell ref="K10:L10"/>
    <mergeCell ref="M10:N10"/>
    <mergeCell ref="H9:J9"/>
    <mergeCell ref="K9:L9"/>
    <mergeCell ref="H12:J12"/>
    <mergeCell ref="K12:L12"/>
    <mergeCell ref="M12:N12"/>
    <mergeCell ref="K14:L14"/>
    <mergeCell ref="M13:N13"/>
    <mergeCell ref="H14:J14"/>
    <mergeCell ref="C9:E9"/>
    <mergeCell ref="G15:G17"/>
    <mergeCell ref="G18:N18"/>
    <mergeCell ref="H15:N17"/>
    <mergeCell ref="H13:J13"/>
    <mergeCell ref="K13:L13"/>
    <mergeCell ref="M14:N14"/>
    <mergeCell ref="H11:J11"/>
    <mergeCell ref="K11:L11"/>
    <mergeCell ref="M11:N11"/>
  </mergeCells>
  <printOptions/>
  <pageMargins left="0.64" right="0" top="0.59" bottom="0" header="0.84" footer="0.24"/>
  <pageSetup horizontalDpi="600" verticalDpi="6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6"/>
  <sheetViews>
    <sheetView zoomScale="70" zoomScaleNormal="70" workbookViewId="0" topLeftCell="A29">
      <selection activeCell="M19" sqref="M19"/>
    </sheetView>
  </sheetViews>
  <sheetFormatPr defaultColWidth="9.00390625" defaultRowHeight="16.5"/>
  <cols>
    <col min="1" max="1" width="4.875" style="100" customWidth="1"/>
    <col min="2" max="2" width="46.375" style="94" customWidth="1"/>
    <col min="3" max="3" width="10.00390625" style="101" customWidth="1"/>
    <col min="4" max="4" width="4.50390625" style="94" customWidth="1"/>
    <col min="5" max="5" width="11.125" style="102" customWidth="1"/>
    <col min="6" max="6" width="10.375" style="103" customWidth="1"/>
    <col min="7" max="7" width="12.00390625" style="93" customWidth="1"/>
    <col min="8" max="8" width="10.75390625" style="93" customWidth="1"/>
    <col min="9" max="9" width="11.625" style="93" customWidth="1"/>
    <col min="10" max="13" width="12.375" style="93" customWidth="1"/>
  </cols>
  <sheetData>
    <row r="1" spans="1:13" ht="25.5">
      <c r="A1" s="284" t="s">
        <v>187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31.5" customHeight="1">
      <c r="A2" s="283" t="s">
        <v>172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23.25" customHeight="1">
      <c r="A3" s="285" t="s">
        <v>89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6.5" customHeight="1">
      <c r="A4" s="287" t="s">
        <v>173</v>
      </c>
      <c r="B4" s="288"/>
      <c r="C4" s="289" t="s">
        <v>181</v>
      </c>
      <c r="D4" s="290"/>
      <c r="E4" s="290"/>
      <c r="F4" s="290"/>
      <c r="G4" s="291"/>
      <c r="H4" s="286" t="s">
        <v>176</v>
      </c>
      <c r="I4" s="286"/>
      <c r="J4" s="286" t="s">
        <v>177</v>
      </c>
      <c r="K4" s="286"/>
      <c r="L4" s="286" t="s">
        <v>180</v>
      </c>
      <c r="M4" s="286"/>
    </row>
    <row r="5" spans="1:13" ht="34.5" customHeight="1">
      <c r="A5" s="288"/>
      <c r="B5" s="288"/>
      <c r="C5" s="108" t="s">
        <v>19</v>
      </c>
      <c r="D5" s="109" t="s">
        <v>174</v>
      </c>
      <c r="E5" s="112" t="s">
        <v>183</v>
      </c>
      <c r="F5" s="110" t="s">
        <v>175</v>
      </c>
      <c r="G5" s="104" t="s">
        <v>182</v>
      </c>
      <c r="H5" s="106" t="s">
        <v>178</v>
      </c>
      <c r="I5" s="107" t="s">
        <v>179</v>
      </c>
      <c r="J5" s="106" t="s">
        <v>178</v>
      </c>
      <c r="K5" s="107" t="s">
        <v>179</v>
      </c>
      <c r="L5" s="106" t="s">
        <v>178</v>
      </c>
      <c r="M5" s="107" t="s">
        <v>179</v>
      </c>
    </row>
    <row r="6" spans="1:13" ht="19.5">
      <c r="A6" s="297" t="s">
        <v>90</v>
      </c>
      <c r="B6" s="69" t="s">
        <v>91</v>
      </c>
      <c r="C6" s="70"/>
      <c r="D6" s="71" t="s">
        <v>92</v>
      </c>
      <c r="E6" s="72">
        <v>9500</v>
      </c>
      <c r="F6" s="73">
        <v>0.5</v>
      </c>
      <c r="G6" s="74">
        <v>0</v>
      </c>
      <c r="H6" s="74"/>
      <c r="I6" s="74">
        <f>H6*E6*F6</f>
        <v>0</v>
      </c>
      <c r="J6" s="74"/>
      <c r="K6" s="74">
        <f>J6*E6*F6</f>
        <v>0</v>
      </c>
      <c r="L6" s="74"/>
      <c r="M6" s="74">
        <f>I6+K6</f>
        <v>0</v>
      </c>
    </row>
    <row r="7" spans="1:13" ht="19.5">
      <c r="A7" s="298"/>
      <c r="B7" s="75" t="s">
        <v>109</v>
      </c>
      <c r="C7" s="76"/>
      <c r="D7" s="77" t="s">
        <v>92</v>
      </c>
      <c r="E7" s="78">
        <v>1500</v>
      </c>
      <c r="F7" s="73">
        <v>0.5</v>
      </c>
      <c r="G7" s="74">
        <f aca="true" t="shared" si="0" ref="G7:G19">C7*E7*F7</f>
        <v>0</v>
      </c>
      <c r="H7" s="74"/>
      <c r="I7" s="74">
        <f aca="true" t="shared" si="1" ref="I7:I70">H7*E7*F7</f>
        <v>0</v>
      </c>
      <c r="J7" s="74"/>
      <c r="K7" s="74">
        <f aca="true" t="shared" si="2" ref="K7:K70">J7*E7*F7</f>
        <v>0</v>
      </c>
      <c r="L7" s="74"/>
      <c r="M7" s="74">
        <f aca="true" t="shared" si="3" ref="M7:M70">I7+K7</f>
        <v>0</v>
      </c>
    </row>
    <row r="8" spans="1:13" ht="19.5">
      <c r="A8" s="298"/>
      <c r="B8" s="75" t="s">
        <v>93</v>
      </c>
      <c r="C8" s="76"/>
      <c r="D8" s="77" t="s">
        <v>94</v>
      </c>
      <c r="E8" s="78">
        <v>1600</v>
      </c>
      <c r="F8" s="73">
        <v>0.5</v>
      </c>
      <c r="G8" s="74">
        <f t="shared" si="0"/>
        <v>0</v>
      </c>
      <c r="H8" s="74"/>
      <c r="I8" s="74">
        <f t="shared" si="1"/>
        <v>0</v>
      </c>
      <c r="J8" s="74"/>
      <c r="K8" s="74">
        <f t="shared" si="2"/>
        <v>0</v>
      </c>
      <c r="L8" s="74"/>
      <c r="M8" s="74">
        <f t="shared" si="3"/>
        <v>0</v>
      </c>
    </row>
    <row r="9" spans="1:13" ht="19.5">
      <c r="A9" s="298"/>
      <c r="B9" s="75" t="s">
        <v>110</v>
      </c>
      <c r="C9" s="76"/>
      <c r="D9" s="68" t="s">
        <v>95</v>
      </c>
      <c r="E9" s="78">
        <v>1200</v>
      </c>
      <c r="F9" s="73">
        <v>0.5</v>
      </c>
      <c r="G9" s="74">
        <f t="shared" si="0"/>
        <v>0</v>
      </c>
      <c r="H9" s="74"/>
      <c r="I9" s="74">
        <f t="shared" si="1"/>
        <v>0</v>
      </c>
      <c r="J9" s="74"/>
      <c r="K9" s="74">
        <f t="shared" si="2"/>
        <v>0</v>
      </c>
      <c r="L9" s="74"/>
      <c r="M9" s="74">
        <f t="shared" si="3"/>
        <v>0</v>
      </c>
    </row>
    <row r="10" spans="1:13" ht="19.5">
      <c r="A10" s="298"/>
      <c r="B10" s="75" t="s">
        <v>111</v>
      </c>
      <c r="C10" s="76"/>
      <c r="D10" s="77" t="s">
        <v>112</v>
      </c>
      <c r="E10" s="78">
        <v>24000</v>
      </c>
      <c r="F10" s="73">
        <v>0.5</v>
      </c>
      <c r="G10" s="74">
        <f t="shared" si="0"/>
        <v>0</v>
      </c>
      <c r="H10" s="74"/>
      <c r="I10" s="74">
        <f t="shared" si="1"/>
        <v>0</v>
      </c>
      <c r="J10" s="74"/>
      <c r="K10" s="74">
        <f t="shared" si="2"/>
        <v>0</v>
      </c>
      <c r="L10" s="74"/>
      <c r="M10" s="74">
        <f t="shared" si="3"/>
        <v>0</v>
      </c>
    </row>
    <row r="11" spans="1:13" ht="19.5">
      <c r="A11" s="298"/>
      <c r="B11" s="75" t="s">
        <v>113</v>
      </c>
      <c r="C11" s="76"/>
      <c r="D11" s="77" t="s">
        <v>112</v>
      </c>
      <c r="E11" s="78">
        <v>48000</v>
      </c>
      <c r="F11" s="73">
        <v>0.5</v>
      </c>
      <c r="G11" s="74">
        <f t="shared" si="0"/>
        <v>0</v>
      </c>
      <c r="H11" s="74"/>
      <c r="I11" s="74">
        <f t="shared" si="1"/>
        <v>0</v>
      </c>
      <c r="J11" s="74"/>
      <c r="K11" s="74">
        <f t="shared" si="2"/>
        <v>0</v>
      </c>
      <c r="L11" s="74"/>
      <c r="M11" s="74">
        <f t="shared" si="3"/>
        <v>0</v>
      </c>
    </row>
    <row r="12" spans="1:13" ht="19.5">
      <c r="A12" s="298"/>
      <c r="B12" s="75" t="s">
        <v>114</v>
      </c>
      <c r="C12" s="76"/>
      <c r="D12" s="77" t="s">
        <v>112</v>
      </c>
      <c r="E12" s="78">
        <v>80000</v>
      </c>
      <c r="F12" s="73">
        <v>0.5</v>
      </c>
      <c r="G12" s="74">
        <f t="shared" si="0"/>
        <v>0</v>
      </c>
      <c r="H12" s="74"/>
      <c r="I12" s="74">
        <f t="shared" si="1"/>
        <v>0</v>
      </c>
      <c r="J12" s="74"/>
      <c r="K12" s="74">
        <f t="shared" si="2"/>
        <v>0</v>
      </c>
      <c r="L12" s="74"/>
      <c r="M12" s="74">
        <f t="shared" si="3"/>
        <v>0</v>
      </c>
    </row>
    <row r="13" spans="1:13" ht="19.5">
      <c r="A13" s="298"/>
      <c r="B13" s="75" t="s">
        <v>115</v>
      </c>
      <c r="C13" s="76"/>
      <c r="D13" s="77" t="s">
        <v>112</v>
      </c>
      <c r="E13" s="78">
        <v>90000</v>
      </c>
      <c r="F13" s="73">
        <v>0.5</v>
      </c>
      <c r="G13" s="74">
        <f t="shared" si="0"/>
        <v>0</v>
      </c>
      <c r="H13" s="74"/>
      <c r="I13" s="74">
        <f t="shared" si="1"/>
        <v>0</v>
      </c>
      <c r="J13" s="74"/>
      <c r="K13" s="74">
        <f t="shared" si="2"/>
        <v>0</v>
      </c>
      <c r="L13" s="74"/>
      <c r="M13" s="74">
        <f t="shared" si="3"/>
        <v>0</v>
      </c>
    </row>
    <row r="14" spans="1:13" ht="19.5">
      <c r="A14" s="298"/>
      <c r="B14" s="75" t="s">
        <v>116</v>
      </c>
      <c r="C14" s="76"/>
      <c r="D14" s="77" t="s">
        <v>112</v>
      </c>
      <c r="E14" s="78">
        <v>150000</v>
      </c>
      <c r="F14" s="73">
        <v>0.5</v>
      </c>
      <c r="G14" s="74">
        <f t="shared" si="0"/>
        <v>0</v>
      </c>
      <c r="H14" s="74"/>
      <c r="I14" s="74">
        <f t="shared" si="1"/>
        <v>0</v>
      </c>
      <c r="J14" s="74"/>
      <c r="K14" s="74">
        <f t="shared" si="2"/>
        <v>0</v>
      </c>
      <c r="L14" s="74"/>
      <c r="M14" s="74">
        <f t="shared" si="3"/>
        <v>0</v>
      </c>
    </row>
    <row r="15" spans="1:13" ht="19.5">
      <c r="A15" s="298"/>
      <c r="B15" s="75" t="s">
        <v>117</v>
      </c>
      <c r="C15" s="76"/>
      <c r="D15" s="77" t="s">
        <v>112</v>
      </c>
      <c r="E15" s="78">
        <v>120000</v>
      </c>
      <c r="F15" s="73">
        <v>0.5</v>
      </c>
      <c r="G15" s="74">
        <f t="shared" si="0"/>
        <v>0</v>
      </c>
      <c r="H15" s="74"/>
      <c r="I15" s="74">
        <f t="shared" si="1"/>
        <v>0</v>
      </c>
      <c r="J15" s="74"/>
      <c r="K15" s="74">
        <f t="shared" si="2"/>
        <v>0</v>
      </c>
      <c r="L15" s="74"/>
      <c r="M15" s="74">
        <f t="shared" si="3"/>
        <v>0</v>
      </c>
    </row>
    <row r="16" spans="1:13" ht="19.5">
      <c r="A16" s="298"/>
      <c r="B16" s="75" t="s">
        <v>118</v>
      </c>
      <c r="C16" s="76"/>
      <c r="D16" s="77" t="s">
        <v>112</v>
      </c>
      <c r="E16" s="78">
        <v>200000</v>
      </c>
      <c r="F16" s="73">
        <v>0.5</v>
      </c>
      <c r="G16" s="74">
        <f t="shared" si="0"/>
        <v>0</v>
      </c>
      <c r="H16" s="74"/>
      <c r="I16" s="74">
        <f t="shared" si="1"/>
        <v>0</v>
      </c>
      <c r="J16" s="74"/>
      <c r="K16" s="74">
        <f t="shared" si="2"/>
        <v>0</v>
      </c>
      <c r="L16" s="74"/>
      <c r="M16" s="74">
        <f t="shared" si="3"/>
        <v>0</v>
      </c>
    </row>
    <row r="17" spans="1:13" ht="19.5">
      <c r="A17" s="298"/>
      <c r="B17" s="75" t="s">
        <v>119</v>
      </c>
      <c r="C17" s="76"/>
      <c r="D17" s="77" t="s">
        <v>120</v>
      </c>
      <c r="E17" s="78">
        <v>3000</v>
      </c>
      <c r="F17" s="73">
        <v>0.5</v>
      </c>
      <c r="G17" s="74">
        <f t="shared" si="0"/>
        <v>0</v>
      </c>
      <c r="H17" s="74"/>
      <c r="I17" s="74">
        <f t="shared" si="1"/>
        <v>0</v>
      </c>
      <c r="J17" s="74"/>
      <c r="K17" s="74">
        <f t="shared" si="2"/>
        <v>0</v>
      </c>
      <c r="L17" s="74"/>
      <c r="M17" s="74">
        <f t="shared" si="3"/>
        <v>0</v>
      </c>
    </row>
    <row r="18" spans="1:13" ht="19.5">
      <c r="A18" s="298"/>
      <c r="B18" s="75" t="s">
        <v>121</v>
      </c>
      <c r="C18" s="76"/>
      <c r="D18" s="77" t="s">
        <v>120</v>
      </c>
      <c r="E18" s="78">
        <v>6000</v>
      </c>
      <c r="F18" s="73">
        <v>0.5</v>
      </c>
      <c r="G18" s="74">
        <f t="shared" si="0"/>
        <v>0</v>
      </c>
      <c r="H18" s="74"/>
      <c r="I18" s="74">
        <f t="shared" si="1"/>
        <v>0</v>
      </c>
      <c r="J18" s="74"/>
      <c r="K18" s="74">
        <f t="shared" si="2"/>
        <v>0</v>
      </c>
      <c r="L18" s="74"/>
      <c r="M18" s="74">
        <f t="shared" si="3"/>
        <v>0</v>
      </c>
    </row>
    <row r="19" spans="1:13" ht="19.5">
      <c r="A19" s="298"/>
      <c r="B19" s="75" t="s">
        <v>122</v>
      </c>
      <c r="C19" s="76"/>
      <c r="D19" s="77" t="s">
        <v>120</v>
      </c>
      <c r="E19" s="78">
        <v>9000</v>
      </c>
      <c r="F19" s="73">
        <v>0.5</v>
      </c>
      <c r="G19" s="74">
        <f t="shared" si="0"/>
        <v>0</v>
      </c>
      <c r="H19" s="74"/>
      <c r="I19" s="74">
        <f t="shared" si="1"/>
        <v>0</v>
      </c>
      <c r="J19" s="74"/>
      <c r="K19" s="74">
        <f t="shared" si="2"/>
        <v>0</v>
      </c>
      <c r="L19" s="74"/>
      <c r="M19" s="74">
        <f t="shared" si="3"/>
        <v>0</v>
      </c>
    </row>
    <row r="20" spans="1:13" ht="19.5">
      <c r="A20" s="299"/>
      <c r="B20" s="105" t="s">
        <v>123</v>
      </c>
      <c r="C20" s="113"/>
      <c r="D20" s="113"/>
      <c r="E20" s="113"/>
      <c r="F20" s="113"/>
      <c r="G20" s="114">
        <f>SUM(G6:G19)</f>
        <v>0</v>
      </c>
      <c r="H20" s="114"/>
      <c r="I20" s="114">
        <f>SUM(I6:I19)</f>
        <v>0</v>
      </c>
      <c r="J20" s="114"/>
      <c r="K20" s="114">
        <f>SUM(K6:K19)</f>
        <v>0</v>
      </c>
      <c r="L20" s="114"/>
      <c r="M20" s="114">
        <f>SUM(M6:M19)</f>
        <v>0</v>
      </c>
    </row>
    <row r="21" spans="1:13" ht="19.5">
      <c r="A21" s="295" t="s">
        <v>124</v>
      </c>
      <c r="B21" s="69" t="s">
        <v>125</v>
      </c>
      <c r="C21" s="70"/>
      <c r="D21" s="71" t="s">
        <v>126</v>
      </c>
      <c r="E21" s="72">
        <v>4500</v>
      </c>
      <c r="F21" s="73">
        <v>0.5</v>
      </c>
      <c r="G21" s="74">
        <f aca="true" t="shared" si="4" ref="G21:G44">C21*E21*F21</f>
        <v>0</v>
      </c>
      <c r="H21" s="74"/>
      <c r="I21" s="74">
        <f t="shared" si="1"/>
        <v>0</v>
      </c>
      <c r="J21" s="74"/>
      <c r="K21" s="74">
        <f t="shared" si="2"/>
        <v>0</v>
      </c>
      <c r="L21" s="74"/>
      <c r="M21" s="74">
        <f t="shared" si="3"/>
        <v>0</v>
      </c>
    </row>
    <row r="22" spans="1:13" ht="19.5">
      <c r="A22" s="296"/>
      <c r="B22" s="69" t="s">
        <v>127</v>
      </c>
      <c r="C22" s="70"/>
      <c r="D22" s="71" t="s">
        <v>126</v>
      </c>
      <c r="E22" s="72">
        <v>3200</v>
      </c>
      <c r="F22" s="80">
        <v>0.5</v>
      </c>
      <c r="G22" s="74">
        <f t="shared" si="4"/>
        <v>0</v>
      </c>
      <c r="H22" s="74"/>
      <c r="I22" s="74">
        <f t="shared" si="1"/>
        <v>0</v>
      </c>
      <c r="J22" s="74"/>
      <c r="K22" s="74">
        <f t="shared" si="2"/>
        <v>0</v>
      </c>
      <c r="L22" s="74"/>
      <c r="M22" s="74">
        <f t="shared" si="3"/>
        <v>0</v>
      </c>
    </row>
    <row r="23" spans="1:13" ht="19.5">
      <c r="A23" s="296"/>
      <c r="B23" s="69" t="s">
        <v>96</v>
      </c>
      <c r="C23" s="70"/>
      <c r="D23" s="71" t="s">
        <v>97</v>
      </c>
      <c r="E23" s="72">
        <v>1500</v>
      </c>
      <c r="F23" s="80">
        <v>0.5</v>
      </c>
      <c r="G23" s="74">
        <f t="shared" si="4"/>
        <v>0</v>
      </c>
      <c r="H23" s="74"/>
      <c r="I23" s="74">
        <f t="shared" si="1"/>
        <v>0</v>
      </c>
      <c r="J23" s="74"/>
      <c r="K23" s="74">
        <f t="shared" si="2"/>
        <v>0</v>
      </c>
      <c r="L23" s="74"/>
      <c r="M23" s="74">
        <f t="shared" si="3"/>
        <v>0</v>
      </c>
    </row>
    <row r="24" spans="1:13" ht="19.5">
      <c r="A24" s="296"/>
      <c r="B24" s="69" t="s">
        <v>98</v>
      </c>
      <c r="C24" s="70"/>
      <c r="D24" s="71" t="s">
        <v>97</v>
      </c>
      <c r="E24" s="72">
        <v>3600</v>
      </c>
      <c r="F24" s="80">
        <v>0.5</v>
      </c>
      <c r="G24" s="74">
        <f t="shared" si="4"/>
        <v>0</v>
      </c>
      <c r="H24" s="74"/>
      <c r="I24" s="74">
        <f t="shared" si="1"/>
        <v>0</v>
      </c>
      <c r="J24" s="74"/>
      <c r="K24" s="74">
        <f t="shared" si="2"/>
        <v>0</v>
      </c>
      <c r="L24" s="74"/>
      <c r="M24" s="74">
        <f t="shared" si="3"/>
        <v>0</v>
      </c>
    </row>
    <row r="25" spans="1:13" ht="19.5">
      <c r="A25" s="296"/>
      <c r="B25" s="69" t="s">
        <v>128</v>
      </c>
      <c r="C25" s="70"/>
      <c r="D25" s="71" t="s">
        <v>129</v>
      </c>
      <c r="E25" s="72">
        <v>250</v>
      </c>
      <c r="F25" s="80">
        <v>0.5</v>
      </c>
      <c r="G25" s="74">
        <f t="shared" si="4"/>
        <v>0</v>
      </c>
      <c r="H25" s="74"/>
      <c r="I25" s="74">
        <f t="shared" si="1"/>
        <v>0</v>
      </c>
      <c r="J25" s="74"/>
      <c r="K25" s="74">
        <f t="shared" si="2"/>
        <v>0</v>
      </c>
      <c r="L25" s="74"/>
      <c r="M25" s="74">
        <f t="shared" si="3"/>
        <v>0</v>
      </c>
    </row>
    <row r="26" spans="1:13" ht="19.5">
      <c r="A26" s="296"/>
      <c r="B26" s="69" t="s">
        <v>130</v>
      </c>
      <c r="C26" s="70"/>
      <c r="D26" s="71" t="s">
        <v>94</v>
      </c>
      <c r="E26" s="72">
        <v>1200</v>
      </c>
      <c r="F26" s="80">
        <v>0.5</v>
      </c>
      <c r="G26" s="74">
        <f t="shared" si="4"/>
        <v>0</v>
      </c>
      <c r="H26" s="74"/>
      <c r="I26" s="74">
        <f t="shared" si="1"/>
        <v>0</v>
      </c>
      <c r="J26" s="74"/>
      <c r="K26" s="74">
        <f t="shared" si="2"/>
        <v>0</v>
      </c>
      <c r="L26" s="74"/>
      <c r="M26" s="74">
        <f t="shared" si="3"/>
        <v>0</v>
      </c>
    </row>
    <row r="27" spans="1:13" ht="19.5">
      <c r="A27" s="296"/>
      <c r="B27" s="69" t="s">
        <v>131</v>
      </c>
      <c r="C27" s="70"/>
      <c r="D27" s="71" t="s">
        <v>94</v>
      </c>
      <c r="E27" s="72">
        <v>1200</v>
      </c>
      <c r="F27" s="80">
        <v>0.5</v>
      </c>
      <c r="G27" s="74">
        <f t="shared" si="4"/>
        <v>0</v>
      </c>
      <c r="H27" s="74"/>
      <c r="I27" s="74">
        <f t="shared" si="1"/>
        <v>0</v>
      </c>
      <c r="J27" s="74"/>
      <c r="K27" s="74">
        <f t="shared" si="2"/>
        <v>0</v>
      </c>
      <c r="L27" s="74"/>
      <c r="M27" s="74">
        <f t="shared" si="3"/>
        <v>0</v>
      </c>
    </row>
    <row r="28" spans="1:13" ht="19.5">
      <c r="A28" s="296"/>
      <c r="B28" s="69" t="s">
        <v>132</v>
      </c>
      <c r="C28" s="70"/>
      <c r="D28" s="71" t="s">
        <v>94</v>
      </c>
      <c r="E28" s="72">
        <v>900</v>
      </c>
      <c r="F28" s="80">
        <v>0.5</v>
      </c>
      <c r="G28" s="74">
        <f t="shared" si="4"/>
        <v>0</v>
      </c>
      <c r="H28" s="74"/>
      <c r="I28" s="74">
        <f t="shared" si="1"/>
        <v>0</v>
      </c>
      <c r="J28" s="74"/>
      <c r="K28" s="74">
        <f t="shared" si="2"/>
        <v>0</v>
      </c>
      <c r="L28" s="74"/>
      <c r="M28" s="74">
        <f t="shared" si="3"/>
        <v>0</v>
      </c>
    </row>
    <row r="29" spans="1:13" ht="19.5">
      <c r="A29" s="296"/>
      <c r="B29" s="69" t="s">
        <v>99</v>
      </c>
      <c r="C29" s="70"/>
      <c r="D29" s="71" t="s">
        <v>97</v>
      </c>
      <c r="E29" s="72">
        <v>500</v>
      </c>
      <c r="F29" s="80">
        <v>0.5</v>
      </c>
      <c r="G29" s="74">
        <f t="shared" si="4"/>
        <v>0</v>
      </c>
      <c r="H29" s="74"/>
      <c r="I29" s="74">
        <f t="shared" si="1"/>
        <v>0</v>
      </c>
      <c r="J29" s="74"/>
      <c r="K29" s="74">
        <f t="shared" si="2"/>
        <v>0</v>
      </c>
      <c r="L29" s="74"/>
      <c r="M29" s="74">
        <f t="shared" si="3"/>
        <v>0</v>
      </c>
    </row>
    <row r="30" spans="1:13" ht="19.5">
      <c r="A30" s="296"/>
      <c r="B30" s="69" t="s">
        <v>100</v>
      </c>
      <c r="C30" s="70"/>
      <c r="D30" s="71" t="s">
        <v>94</v>
      </c>
      <c r="E30" s="72">
        <v>600</v>
      </c>
      <c r="F30" s="80">
        <v>0.5</v>
      </c>
      <c r="G30" s="74">
        <f t="shared" si="4"/>
        <v>0</v>
      </c>
      <c r="H30" s="74"/>
      <c r="I30" s="74">
        <f t="shared" si="1"/>
        <v>0</v>
      </c>
      <c r="J30" s="74"/>
      <c r="K30" s="74">
        <f t="shared" si="2"/>
        <v>0</v>
      </c>
      <c r="L30" s="74"/>
      <c r="M30" s="74">
        <f t="shared" si="3"/>
        <v>0</v>
      </c>
    </row>
    <row r="31" spans="1:13" ht="19.5">
      <c r="A31" s="296"/>
      <c r="B31" s="69" t="s">
        <v>133</v>
      </c>
      <c r="C31" s="70"/>
      <c r="D31" s="71" t="s">
        <v>129</v>
      </c>
      <c r="E31" s="72">
        <v>200</v>
      </c>
      <c r="F31" s="80">
        <v>0.5</v>
      </c>
      <c r="G31" s="74">
        <f t="shared" si="4"/>
        <v>0</v>
      </c>
      <c r="H31" s="74"/>
      <c r="I31" s="74">
        <f t="shared" si="1"/>
        <v>0</v>
      </c>
      <c r="J31" s="74"/>
      <c r="K31" s="74">
        <f t="shared" si="2"/>
        <v>0</v>
      </c>
      <c r="L31" s="74"/>
      <c r="M31" s="74">
        <f t="shared" si="3"/>
        <v>0</v>
      </c>
    </row>
    <row r="32" spans="1:13" ht="19.5">
      <c r="A32" s="296"/>
      <c r="B32" s="69" t="s">
        <v>134</v>
      </c>
      <c r="C32" s="70"/>
      <c r="D32" s="71" t="s">
        <v>129</v>
      </c>
      <c r="E32" s="72">
        <v>1800</v>
      </c>
      <c r="F32" s="80">
        <v>0.5</v>
      </c>
      <c r="G32" s="74">
        <f t="shared" si="4"/>
        <v>0</v>
      </c>
      <c r="H32" s="74"/>
      <c r="I32" s="74">
        <f t="shared" si="1"/>
        <v>0</v>
      </c>
      <c r="J32" s="74"/>
      <c r="K32" s="74">
        <f t="shared" si="2"/>
        <v>0</v>
      </c>
      <c r="L32" s="74"/>
      <c r="M32" s="74">
        <f t="shared" si="3"/>
        <v>0</v>
      </c>
    </row>
    <row r="33" spans="1:13" ht="19.5">
      <c r="A33" s="296"/>
      <c r="B33" s="69" t="s">
        <v>135</v>
      </c>
      <c r="C33" s="70"/>
      <c r="D33" s="71" t="s">
        <v>129</v>
      </c>
      <c r="E33" s="72">
        <v>1200</v>
      </c>
      <c r="F33" s="80">
        <v>0.5</v>
      </c>
      <c r="G33" s="74">
        <f t="shared" si="4"/>
        <v>0</v>
      </c>
      <c r="H33" s="74"/>
      <c r="I33" s="74">
        <f t="shared" si="1"/>
        <v>0</v>
      </c>
      <c r="J33" s="74"/>
      <c r="K33" s="74">
        <f t="shared" si="2"/>
        <v>0</v>
      </c>
      <c r="L33" s="74"/>
      <c r="M33" s="74">
        <f t="shared" si="3"/>
        <v>0</v>
      </c>
    </row>
    <row r="34" spans="1:13" ht="19.5">
      <c r="A34" s="296"/>
      <c r="B34" s="69" t="s">
        <v>136</v>
      </c>
      <c r="C34" s="81"/>
      <c r="D34" s="71" t="s">
        <v>184</v>
      </c>
      <c r="E34" s="72">
        <v>700</v>
      </c>
      <c r="F34" s="80">
        <v>0.5</v>
      </c>
      <c r="G34" s="74">
        <f t="shared" si="4"/>
        <v>0</v>
      </c>
      <c r="H34" s="74"/>
      <c r="I34" s="74">
        <f t="shared" si="1"/>
        <v>0</v>
      </c>
      <c r="J34" s="74"/>
      <c r="K34" s="74">
        <f t="shared" si="2"/>
        <v>0</v>
      </c>
      <c r="L34" s="74"/>
      <c r="M34" s="74">
        <f t="shared" si="3"/>
        <v>0</v>
      </c>
    </row>
    <row r="35" spans="1:13" ht="19.5">
      <c r="A35" s="296"/>
      <c r="B35" s="69" t="s">
        <v>138</v>
      </c>
      <c r="C35" s="70"/>
      <c r="D35" s="71" t="s">
        <v>139</v>
      </c>
      <c r="E35" s="72">
        <v>5000</v>
      </c>
      <c r="F35" s="80">
        <v>0.5</v>
      </c>
      <c r="G35" s="74">
        <f t="shared" si="4"/>
        <v>0</v>
      </c>
      <c r="H35" s="74"/>
      <c r="I35" s="74">
        <f t="shared" si="1"/>
        <v>0</v>
      </c>
      <c r="J35" s="74"/>
      <c r="K35" s="74">
        <f t="shared" si="2"/>
        <v>0</v>
      </c>
      <c r="L35" s="74"/>
      <c r="M35" s="74">
        <f t="shared" si="3"/>
        <v>0</v>
      </c>
    </row>
    <row r="36" spans="1:13" ht="19.5">
      <c r="A36" s="296"/>
      <c r="B36" s="69" t="s">
        <v>140</v>
      </c>
      <c r="C36" s="70"/>
      <c r="D36" s="71" t="s">
        <v>141</v>
      </c>
      <c r="E36" s="72">
        <v>5000</v>
      </c>
      <c r="F36" s="80">
        <v>0.5</v>
      </c>
      <c r="G36" s="74">
        <f t="shared" si="4"/>
        <v>0</v>
      </c>
      <c r="H36" s="74"/>
      <c r="I36" s="74">
        <f t="shared" si="1"/>
        <v>0</v>
      </c>
      <c r="J36" s="74"/>
      <c r="K36" s="74">
        <f t="shared" si="2"/>
        <v>0</v>
      </c>
      <c r="L36" s="74"/>
      <c r="M36" s="74">
        <f t="shared" si="3"/>
        <v>0</v>
      </c>
    </row>
    <row r="37" spans="1:13" ht="19.5">
      <c r="A37" s="296"/>
      <c r="B37" s="69" t="s">
        <v>142</v>
      </c>
      <c r="C37" s="70"/>
      <c r="D37" s="71" t="s">
        <v>141</v>
      </c>
      <c r="E37" s="72">
        <v>5000</v>
      </c>
      <c r="F37" s="80">
        <v>0.5</v>
      </c>
      <c r="G37" s="74">
        <f t="shared" si="4"/>
        <v>0</v>
      </c>
      <c r="H37" s="74"/>
      <c r="I37" s="74">
        <f t="shared" si="1"/>
        <v>0</v>
      </c>
      <c r="J37" s="74"/>
      <c r="K37" s="74">
        <f t="shared" si="2"/>
        <v>0</v>
      </c>
      <c r="L37" s="74"/>
      <c r="M37" s="74">
        <f t="shared" si="3"/>
        <v>0</v>
      </c>
    </row>
    <row r="38" spans="1:13" ht="19.5">
      <c r="A38" s="296"/>
      <c r="B38" s="69" t="s">
        <v>143</v>
      </c>
      <c r="C38" s="70"/>
      <c r="D38" s="71" t="s">
        <v>139</v>
      </c>
      <c r="E38" s="72">
        <v>20000</v>
      </c>
      <c r="F38" s="80">
        <v>0.5</v>
      </c>
      <c r="G38" s="74">
        <f t="shared" si="4"/>
        <v>0</v>
      </c>
      <c r="H38" s="74"/>
      <c r="I38" s="74">
        <f t="shared" si="1"/>
        <v>0</v>
      </c>
      <c r="J38" s="74"/>
      <c r="K38" s="74">
        <f t="shared" si="2"/>
        <v>0</v>
      </c>
      <c r="L38" s="74"/>
      <c r="M38" s="74">
        <f t="shared" si="3"/>
        <v>0</v>
      </c>
    </row>
    <row r="39" spans="1:13" ht="19.5">
      <c r="A39" s="296"/>
      <c r="B39" s="69" t="s">
        <v>144</v>
      </c>
      <c r="C39" s="70"/>
      <c r="D39" s="71" t="s">
        <v>139</v>
      </c>
      <c r="E39" s="72">
        <v>10000</v>
      </c>
      <c r="F39" s="80">
        <v>0.5</v>
      </c>
      <c r="G39" s="74">
        <f t="shared" si="4"/>
        <v>0</v>
      </c>
      <c r="H39" s="74"/>
      <c r="I39" s="74">
        <f t="shared" si="1"/>
        <v>0</v>
      </c>
      <c r="J39" s="74"/>
      <c r="K39" s="74">
        <f t="shared" si="2"/>
        <v>0</v>
      </c>
      <c r="L39" s="74"/>
      <c r="M39" s="74">
        <f t="shared" si="3"/>
        <v>0</v>
      </c>
    </row>
    <row r="40" spans="1:13" ht="19.5">
      <c r="A40" s="296"/>
      <c r="B40" s="69" t="s">
        <v>145</v>
      </c>
      <c r="C40" s="70"/>
      <c r="D40" s="71" t="s">
        <v>139</v>
      </c>
      <c r="E40" s="72">
        <v>7000</v>
      </c>
      <c r="F40" s="80">
        <v>0.5</v>
      </c>
      <c r="G40" s="74">
        <f t="shared" si="4"/>
        <v>0</v>
      </c>
      <c r="H40" s="74"/>
      <c r="I40" s="74">
        <f t="shared" si="1"/>
        <v>0</v>
      </c>
      <c r="J40" s="74"/>
      <c r="K40" s="74">
        <f t="shared" si="2"/>
        <v>0</v>
      </c>
      <c r="L40" s="74"/>
      <c r="M40" s="74">
        <f t="shared" si="3"/>
        <v>0</v>
      </c>
    </row>
    <row r="41" spans="1:13" ht="19.5">
      <c r="A41" s="296"/>
      <c r="B41" s="69" t="s">
        <v>146</v>
      </c>
      <c r="C41" s="70"/>
      <c r="D41" s="71" t="s">
        <v>139</v>
      </c>
      <c r="E41" s="72">
        <v>4000</v>
      </c>
      <c r="F41" s="80">
        <v>0.5</v>
      </c>
      <c r="G41" s="74">
        <f t="shared" si="4"/>
        <v>0</v>
      </c>
      <c r="H41" s="74"/>
      <c r="I41" s="74">
        <f t="shared" si="1"/>
        <v>0</v>
      </c>
      <c r="J41" s="74"/>
      <c r="K41" s="74">
        <f t="shared" si="2"/>
        <v>0</v>
      </c>
      <c r="L41" s="74"/>
      <c r="M41" s="74">
        <f t="shared" si="3"/>
        <v>0</v>
      </c>
    </row>
    <row r="42" spans="1:13" ht="19.5">
      <c r="A42" s="296"/>
      <c r="B42" s="69" t="s">
        <v>147</v>
      </c>
      <c r="C42" s="70"/>
      <c r="D42" s="71" t="s">
        <v>139</v>
      </c>
      <c r="E42" s="72">
        <v>2500</v>
      </c>
      <c r="F42" s="80">
        <v>0.5</v>
      </c>
      <c r="G42" s="74">
        <f t="shared" si="4"/>
        <v>0</v>
      </c>
      <c r="H42" s="74"/>
      <c r="I42" s="74">
        <f t="shared" si="1"/>
        <v>0</v>
      </c>
      <c r="J42" s="74"/>
      <c r="K42" s="74">
        <f t="shared" si="2"/>
        <v>0</v>
      </c>
      <c r="L42" s="74"/>
      <c r="M42" s="74">
        <f t="shared" si="3"/>
        <v>0</v>
      </c>
    </row>
    <row r="43" spans="1:13" ht="19.5">
      <c r="A43" s="296"/>
      <c r="B43" s="69" t="s">
        <v>148</v>
      </c>
      <c r="C43" s="81"/>
      <c r="D43" s="71" t="s">
        <v>129</v>
      </c>
      <c r="E43" s="72">
        <v>4000</v>
      </c>
      <c r="F43" s="80">
        <v>0.5</v>
      </c>
      <c r="G43" s="74">
        <f t="shared" si="4"/>
        <v>0</v>
      </c>
      <c r="H43" s="74"/>
      <c r="I43" s="74">
        <f t="shared" si="1"/>
        <v>0</v>
      </c>
      <c r="J43" s="74"/>
      <c r="K43" s="74">
        <f t="shared" si="2"/>
        <v>0</v>
      </c>
      <c r="L43" s="74"/>
      <c r="M43" s="74">
        <f t="shared" si="3"/>
        <v>0</v>
      </c>
    </row>
    <row r="44" spans="1:13" ht="19.5">
      <c r="A44" s="296"/>
      <c r="B44" s="69" t="s">
        <v>149</v>
      </c>
      <c r="C44" s="81"/>
      <c r="D44" s="71" t="s">
        <v>129</v>
      </c>
      <c r="E44" s="82">
        <v>8000</v>
      </c>
      <c r="F44" s="80">
        <v>0.5</v>
      </c>
      <c r="G44" s="74">
        <f t="shared" si="4"/>
        <v>0</v>
      </c>
      <c r="H44" s="74"/>
      <c r="I44" s="74">
        <f t="shared" si="1"/>
        <v>0</v>
      </c>
      <c r="J44" s="74"/>
      <c r="K44" s="74">
        <f t="shared" si="2"/>
        <v>0</v>
      </c>
      <c r="L44" s="74"/>
      <c r="M44" s="74">
        <f t="shared" si="3"/>
        <v>0</v>
      </c>
    </row>
    <row r="45" spans="1:13" ht="19.5">
      <c r="A45" s="296"/>
      <c r="B45" s="69" t="s">
        <v>150</v>
      </c>
      <c r="C45" s="81"/>
      <c r="D45" s="71" t="s">
        <v>139</v>
      </c>
      <c r="E45" s="82"/>
      <c r="F45" s="80">
        <v>1</v>
      </c>
      <c r="G45" s="74"/>
      <c r="H45" s="74"/>
      <c r="I45" s="74">
        <f t="shared" si="1"/>
        <v>0</v>
      </c>
      <c r="J45" s="74"/>
      <c r="K45" s="74">
        <f t="shared" si="2"/>
        <v>0</v>
      </c>
      <c r="L45" s="74"/>
      <c r="M45" s="74">
        <f t="shared" si="3"/>
        <v>0</v>
      </c>
    </row>
    <row r="46" spans="1:13" ht="19.5">
      <c r="A46" s="296"/>
      <c r="B46" s="69" t="s">
        <v>151</v>
      </c>
      <c r="C46" s="70"/>
      <c r="D46" s="83" t="s">
        <v>152</v>
      </c>
      <c r="E46" s="72">
        <v>4000</v>
      </c>
      <c r="F46" s="80">
        <v>0.5</v>
      </c>
      <c r="G46" s="74">
        <f>C46*E46*F46</f>
        <v>0</v>
      </c>
      <c r="H46" s="74"/>
      <c r="I46" s="74">
        <f t="shared" si="1"/>
        <v>0</v>
      </c>
      <c r="J46" s="74"/>
      <c r="K46" s="74">
        <f t="shared" si="2"/>
        <v>0</v>
      </c>
      <c r="L46" s="74"/>
      <c r="M46" s="74">
        <f t="shared" si="3"/>
        <v>0</v>
      </c>
    </row>
    <row r="47" spans="1:13" ht="19.5">
      <c r="A47" s="296"/>
      <c r="B47" s="105" t="s">
        <v>153</v>
      </c>
      <c r="C47" s="113"/>
      <c r="D47" s="113"/>
      <c r="E47" s="113"/>
      <c r="F47" s="113"/>
      <c r="G47" s="115">
        <f>SUM(G21:G46)</f>
        <v>0</v>
      </c>
      <c r="H47" s="115"/>
      <c r="I47" s="115">
        <f>SUM(I21:I46)</f>
        <v>0</v>
      </c>
      <c r="J47" s="115"/>
      <c r="K47" s="115">
        <f>SUM(K21:K46)</f>
        <v>0</v>
      </c>
      <c r="L47" s="115"/>
      <c r="M47" s="115">
        <f>SUM(M21:M46)</f>
        <v>0</v>
      </c>
    </row>
    <row r="48" spans="1:13" ht="19.5">
      <c r="A48" s="294" t="s">
        <v>154</v>
      </c>
      <c r="B48" s="85" t="s">
        <v>155</v>
      </c>
      <c r="C48" s="86"/>
      <c r="D48" s="84" t="s">
        <v>129</v>
      </c>
      <c r="E48" s="87">
        <v>1500</v>
      </c>
      <c r="F48" s="80">
        <v>0.5</v>
      </c>
      <c r="G48" s="88">
        <f aca="true" t="shared" si="5" ref="G48:G53">C48*E48*F48</f>
        <v>0</v>
      </c>
      <c r="H48" s="88"/>
      <c r="I48" s="74">
        <f t="shared" si="1"/>
        <v>0</v>
      </c>
      <c r="J48" s="88"/>
      <c r="K48" s="74">
        <f t="shared" si="2"/>
        <v>0</v>
      </c>
      <c r="L48" s="88"/>
      <c r="M48" s="74">
        <f t="shared" si="3"/>
        <v>0</v>
      </c>
    </row>
    <row r="49" spans="1:13" ht="19.5">
      <c r="A49" s="296"/>
      <c r="B49" s="69" t="s">
        <v>102</v>
      </c>
      <c r="C49" s="70"/>
      <c r="D49" s="71" t="s">
        <v>97</v>
      </c>
      <c r="E49" s="72">
        <v>1200</v>
      </c>
      <c r="F49" s="80">
        <v>0.5</v>
      </c>
      <c r="G49" s="74">
        <f t="shared" si="5"/>
        <v>0</v>
      </c>
      <c r="H49" s="74"/>
      <c r="I49" s="74">
        <f t="shared" si="1"/>
        <v>0</v>
      </c>
      <c r="J49" s="74"/>
      <c r="K49" s="74">
        <f t="shared" si="2"/>
        <v>0</v>
      </c>
      <c r="L49" s="74"/>
      <c r="M49" s="74">
        <f t="shared" si="3"/>
        <v>0</v>
      </c>
    </row>
    <row r="50" spans="1:13" ht="19.5">
      <c r="A50" s="296"/>
      <c r="B50" s="69" t="s">
        <v>103</v>
      </c>
      <c r="C50" s="70"/>
      <c r="D50" s="71" t="s">
        <v>97</v>
      </c>
      <c r="E50" s="72">
        <v>2350</v>
      </c>
      <c r="F50" s="80">
        <v>0.5</v>
      </c>
      <c r="G50" s="74">
        <f t="shared" si="5"/>
        <v>0</v>
      </c>
      <c r="H50" s="74"/>
      <c r="I50" s="74">
        <f t="shared" si="1"/>
        <v>0</v>
      </c>
      <c r="J50" s="74"/>
      <c r="K50" s="74">
        <f t="shared" si="2"/>
        <v>0</v>
      </c>
      <c r="L50" s="74"/>
      <c r="M50" s="74">
        <f t="shared" si="3"/>
        <v>0</v>
      </c>
    </row>
    <row r="51" spans="1:13" ht="19.5">
      <c r="A51" s="296"/>
      <c r="B51" s="69" t="s">
        <v>104</v>
      </c>
      <c r="C51" s="70"/>
      <c r="D51" s="71" t="s">
        <v>97</v>
      </c>
      <c r="E51" s="72">
        <v>1600</v>
      </c>
      <c r="F51" s="80">
        <v>0.5</v>
      </c>
      <c r="G51" s="74">
        <f t="shared" si="5"/>
        <v>0</v>
      </c>
      <c r="H51" s="74"/>
      <c r="I51" s="74">
        <f t="shared" si="1"/>
        <v>0</v>
      </c>
      <c r="J51" s="74"/>
      <c r="K51" s="74">
        <f t="shared" si="2"/>
        <v>0</v>
      </c>
      <c r="L51" s="74"/>
      <c r="M51" s="74">
        <f t="shared" si="3"/>
        <v>0</v>
      </c>
    </row>
    <row r="52" spans="1:13" ht="19.5">
      <c r="A52" s="296"/>
      <c r="B52" s="69" t="s">
        <v>105</v>
      </c>
      <c r="C52" s="70"/>
      <c r="D52" s="71" t="s">
        <v>106</v>
      </c>
      <c r="E52" s="72">
        <v>2500</v>
      </c>
      <c r="F52" s="80">
        <v>0.5</v>
      </c>
      <c r="G52" s="74">
        <f t="shared" si="5"/>
        <v>0</v>
      </c>
      <c r="H52" s="74"/>
      <c r="I52" s="74">
        <f t="shared" si="1"/>
        <v>0</v>
      </c>
      <c r="J52" s="74"/>
      <c r="K52" s="74">
        <f t="shared" si="2"/>
        <v>0</v>
      </c>
      <c r="L52" s="74"/>
      <c r="M52" s="74">
        <f t="shared" si="3"/>
        <v>0</v>
      </c>
    </row>
    <row r="53" spans="1:13" ht="19.5">
      <c r="A53" s="296"/>
      <c r="B53" s="89" t="s">
        <v>156</v>
      </c>
      <c r="C53" s="90"/>
      <c r="D53" s="79" t="s">
        <v>137</v>
      </c>
      <c r="E53" s="91">
        <v>5000</v>
      </c>
      <c r="F53" s="80">
        <v>0.5</v>
      </c>
      <c r="G53" s="116">
        <f t="shared" si="5"/>
        <v>0</v>
      </c>
      <c r="H53" s="116"/>
      <c r="I53" s="116">
        <f t="shared" si="1"/>
        <v>0</v>
      </c>
      <c r="J53" s="116"/>
      <c r="K53" s="116">
        <f t="shared" si="2"/>
        <v>0</v>
      </c>
      <c r="L53" s="116"/>
      <c r="M53" s="116">
        <f t="shared" si="3"/>
        <v>0</v>
      </c>
    </row>
    <row r="54" spans="1:13" ht="19.5">
      <c r="A54" s="296"/>
      <c r="B54" s="105" t="s">
        <v>153</v>
      </c>
      <c r="C54" s="105"/>
      <c r="D54" s="105"/>
      <c r="E54" s="105"/>
      <c r="F54" s="105"/>
      <c r="G54" s="114">
        <f>SUM(G48:G53)</f>
        <v>0</v>
      </c>
      <c r="H54" s="114"/>
      <c r="I54" s="114">
        <f>SUM(I48:I53)</f>
        <v>0</v>
      </c>
      <c r="J54" s="114"/>
      <c r="K54" s="114">
        <f>SUM(K48:K53)</f>
        <v>0</v>
      </c>
      <c r="L54" s="114"/>
      <c r="M54" s="114">
        <f>SUM(M48:M53)</f>
        <v>0</v>
      </c>
    </row>
    <row r="55" spans="1:13" ht="19.5" customHeight="1">
      <c r="A55" s="292" t="s">
        <v>157</v>
      </c>
      <c r="B55" s="69" t="s">
        <v>158</v>
      </c>
      <c r="C55" s="70"/>
      <c r="D55" s="92" t="s">
        <v>137</v>
      </c>
      <c r="E55" s="72">
        <v>6000</v>
      </c>
      <c r="F55" s="73">
        <v>0.5</v>
      </c>
      <c r="G55" s="74">
        <f aca="true" t="shared" si="6" ref="G55:G70">C55*E55*F55</f>
        <v>0</v>
      </c>
      <c r="H55" s="74"/>
      <c r="I55" s="74">
        <f t="shared" si="1"/>
        <v>0</v>
      </c>
      <c r="J55" s="74"/>
      <c r="K55" s="74">
        <f t="shared" si="2"/>
        <v>0</v>
      </c>
      <c r="L55" s="74"/>
      <c r="M55" s="74">
        <f t="shared" si="3"/>
        <v>0</v>
      </c>
    </row>
    <row r="56" spans="1:13" ht="19.5">
      <c r="A56" s="293"/>
      <c r="B56" s="69" t="s">
        <v>159</v>
      </c>
      <c r="C56" s="70"/>
      <c r="D56" s="71" t="s">
        <v>65</v>
      </c>
      <c r="E56" s="72">
        <v>2000</v>
      </c>
      <c r="F56" s="80">
        <v>0.5</v>
      </c>
      <c r="G56" s="74">
        <f t="shared" si="6"/>
        <v>0</v>
      </c>
      <c r="H56" s="74"/>
      <c r="I56" s="74">
        <f t="shared" si="1"/>
        <v>0</v>
      </c>
      <c r="J56" s="74"/>
      <c r="K56" s="74">
        <f t="shared" si="2"/>
        <v>0</v>
      </c>
      <c r="L56" s="74"/>
      <c r="M56" s="74">
        <f t="shared" si="3"/>
        <v>0</v>
      </c>
    </row>
    <row r="57" spans="1:13" ht="19.5">
      <c r="A57" s="293"/>
      <c r="B57" s="69" t="s">
        <v>160</v>
      </c>
      <c r="C57" s="70"/>
      <c r="D57" s="71" t="s">
        <v>139</v>
      </c>
      <c r="E57" s="72">
        <v>5000</v>
      </c>
      <c r="F57" s="80">
        <v>0.5</v>
      </c>
      <c r="G57" s="74">
        <f t="shared" si="6"/>
        <v>0</v>
      </c>
      <c r="H57" s="74"/>
      <c r="I57" s="74">
        <f t="shared" si="1"/>
        <v>0</v>
      </c>
      <c r="J57" s="74"/>
      <c r="K57" s="74">
        <f t="shared" si="2"/>
        <v>0</v>
      </c>
      <c r="L57" s="74"/>
      <c r="M57" s="74">
        <f t="shared" si="3"/>
        <v>0</v>
      </c>
    </row>
    <row r="58" spans="1:13" ht="19.5">
      <c r="A58" s="293"/>
      <c r="B58" s="69" t="s">
        <v>161</v>
      </c>
      <c r="C58" s="70"/>
      <c r="D58" s="71" t="s">
        <v>139</v>
      </c>
      <c r="E58" s="72">
        <v>15000</v>
      </c>
      <c r="F58" s="80">
        <v>0.5</v>
      </c>
      <c r="G58" s="74">
        <f t="shared" si="6"/>
        <v>0</v>
      </c>
      <c r="H58" s="74"/>
      <c r="I58" s="74">
        <f t="shared" si="1"/>
        <v>0</v>
      </c>
      <c r="J58" s="74"/>
      <c r="K58" s="74">
        <f t="shared" si="2"/>
        <v>0</v>
      </c>
      <c r="L58" s="74"/>
      <c r="M58" s="74">
        <f t="shared" si="3"/>
        <v>0</v>
      </c>
    </row>
    <row r="59" spans="1:13" ht="19.5">
      <c r="A59" s="293"/>
      <c r="B59" s="69" t="s">
        <v>162</v>
      </c>
      <c r="C59" s="70"/>
      <c r="D59" s="71" t="s">
        <v>139</v>
      </c>
      <c r="E59" s="72">
        <v>2500</v>
      </c>
      <c r="F59" s="80">
        <v>0.5</v>
      </c>
      <c r="G59" s="74">
        <f t="shared" si="6"/>
        <v>0</v>
      </c>
      <c r="H59" s="74"/>
      <c r="I59" s="74">
        <f t="shared" si="1"/>
        <v>0</v>
      </c>
      <c r="J59" s="74"/>
      <c r="K59" s="74">
        <f t="shared" si="2"/>
        <v>0</v>
      </c>
      <c r="L59" s="74"/>
      <c r="M59" s="74">
        <f t="shared" si="3"/>
        <v>0</v>
      </c>
    </row>
    <row r="60" spans="1:13" ht="19.5">
      <c r="A60" s="293"/>
      <c r="B60" s="69" t="s">
        <v>163</v>
      </c>
      <c r="C60" s="70"/>
      <c r="D60" s="71" t="s">
        <v>139</v>
      </c>
      <c r="E60" s="72">
        <v>3000</v>
      </c>
      <c r="F60" s="80">
        <v>0.5</v>
      </c>
      <c r="G60" s="74">
        <f t="shared" si="6"/>
        <v>0</v>
      </c>
      <c r="H60" s="74"/>
      <c r="I60" s="74">
        <f t="shared" si="1"/>
        <v>0</v>
      </c>
      <c r="J60" s="74"/>
      <c r="K60" s="74">
        <f t="shared" si="2"/>
        <v>0</v>
      </c>
      <c r="L60" s="74"/>
      <c r="M60" s="74">
        <f t="shared" si="3"/>
        <v>0</v>
      </c>
    </row>
    <row r="61" spans="1:13" ht="19.5">
      <c r="A61" s="293"/>
      <c r="B61" s="69" t="s">
        <v>107</v>
      </c>
      <c r="C61" s="70"/>
      <c r="D61" s="92" t="s">
        <v>101</v>
      </c>
      <c r="E61" s="72">
        <v>200</v>
      </c>
      <c r="F61" s="80">
        <v>0.5</v>
      </c>
      <c r="G61" s="74">
        <f t="shared" si="6"/>
        <v>0</v>
      </c>
      <c r="H61" s="74"/>
      <c r="I61" s="74">
        <f t="shared" si="1"/>
        <v>0</v>
      </c>
      <c r="J61" s="74"/>
      <c r="K61" s="74">
        <f t="shared" si="2"/>
        <v>0</v>
      </c>
      <c r="L61" s="74"/>
      <c r="M61" s="74">
        <f t="shared" si="3"/>
        <v>0</v>
      </c>
    </row>
    <row r="62" spans="1:13" ht="19.5">
      <c r="A62" s="293"/>
      <c r="B62" s="69" t="s">
        <v>164</v>
      </c>
      <c r="C62" s="70"/>
      <c r="D62" s="92" t="s">
        <v>137</v>
      </c>
      <c r="E62" s="72">
        <v>400</v>
      </c>
      <c r="F62" s="80">
        <v>0.5</v>
      </c>
      <c r="G62" s="74">
        <f t="shared" si="6"/>
        <v>0</v>
      </c>
      <c r="H62" s="74"/>
      <c r="I62" s="74">
        <f t="shared" si="1"/>
        <v>0</v>
      </c>
      <c r="J62" s="74"/>
      <c r="K62" s="74">
        <f t="shared" si="2"/>
        <v>0</v>
      </c>
      <c r="L62" s="74"/>
      <c r="M62" s="74">
        <f t="shared" si="3"/>
        <v>0</v>
      </c>
    </row>
    <row r="63" spans="1:13" ht="19.5">
      <c r="A63" s="293"/>
      <c r="B63" s="69" t="s">
        <v>165</v>
      </c>
      <c r="C63" s="70"/>
      <c r="D63" s="71" t="s">
        <v>139</v>
      </c>
      <c r="E63" s="72">
        <v>20000</v>
      </c>
      <c r="F63" s="80">
        <v>0.5</v>
      </c>
      <c r="G63" s="74">
        <f t="shared" si="6"/>
        <v>0</v>
      </c>
      <c r="H63" s="74"/>
      <c r="I63" s="74">
        <f t="shared" si="1"/>
        <v>0</v>
      </c>
      <c r="J63" s="74"/>
      <c r="K63" s="74">
        <f t="shared" si="2"/>
        <v>0</v>
      </c>
      <c r="L63" s="74"/>
      <c r="M63" s="74">
        <f t="shared" si="3"/>
        <v>0</v>
      </c>
    </row>
    <row r="64" spans="1:13" ht="19.5">
      <c r="A64" s="293"/>
      <c r="B64" s="69" t="s">
        <v>166</v>
      </c>
      <c r="C64" s="70"/>
      <c r="D64" s="71" t="s">
        <v>139</v>
      </c>
      <c r="E64" s="72">
        <v>10000</v>
      </c>
      <c r="F64" s="80">
        <v>0.5</v>
      </c>
      <c r="G64" s="74">
        <f t="shared" si="6"/>
        <v>0</v>
      </c>
      <c r="H64" s="74"/>
      <c r="I64" s="74">
        <f t="shared" si="1"/>
        <v>0</v>
      </c>
      <c r="J64" s="74"/>
      <c r="K64" s="74">
        <f t="shared" si="2"/>
        <v>0</v>
      </c>
      <c r="L64" s="74"/>
      <c r="M64" s="74">
        <f t="shared" si="3"/>
        <v>0</v>
      </c>
    </row>
    <row r="65" spans="1:13" ht="19.5">
      <c r="A65" s="293"/>
      <c r="B65" s="69" t="s">
        <v>108</v>
      </c>
      <c r="C65" s="70"/>
      <c r="D65" s="71" t="s">
        <v>167</v>
      </c>
      <c r="E65" s="72">
        <v>15000</v>
      </c>
      <c r="F65" s="80">
        <v>0.5</v>
      </c>
      <c r="G65" s="74">
        <f t="shared" si="6"/>
        <v>0</v>
      </c>
      <c r="H65" s="74"/>
      <c r="I65" s="74">
        <f t="shared" si="1"/>
        <v>0</v>
      </c>
      <c r="J65" s="74"/>
      <c r="K65" s="74">
        <f t="shared" si="2"/>
        <v>0</v>
      </c>
      <c r="L65" s="74"/>
      <c r="M65" s="74">
        <f t="shared" si="3"/>
        <v>0</v>
      </c>
    </row>
    <row r="66" spans="1:13" ht="19.5">
      <c r="A66" s="293"/>
      <c r="B66" s="89" t="s">
        <v>168</v>
      </c>
      <c r="C66" s="90"/>
      <c r="D66" s="71" t="s">
        <v>129</v>
      </c>
      <c r="E66" s="91">
        <v>10000</v>
      </c>
      <c r="F66" s="80">
        <v>0.5</v>
      </c>
      <c r="G66" s="74">
        <f t="shared" si="6"/>
        <v>0</v>
      </c>
      <c r="H66" s="74"/>
      <c r="I66" s="74">
        <f t="shared" si="1"/>
        <v>0</v>
      </c>
      <c r="J66" s="74"/>
      <c r="K66" s="74">
        <f t="shared" si="2"/>
        <v>0</v>
      </c>
      <c r="L66" s="74"/>
      <c r="M66" s="74">
        <f t="shared" si="3"/>
        <v>0</v>
      </c>
    </row>
    <row r="67" spans="1:13" ht="19.5">
      <c r="A67" s="293"/>
      <c r="B67" s="69" t="s">
        <v>169</v>
      </c>
      <c r="C67" s="70"/>
      <c r="D67" s="71" t="s">
        <v>167</v>
      </c>
      <c r="E67" s="72">
        <v>1500</v>
      </c>
      <c r="F67" s="73">
        <v>0.5</v>
      </c>
      <c r="G67" s="74">
        <f t="shared" si="6"/>
        <v>0</v>
      </c>
      <c r="H67" s="74"/>
      <c r="I67" s="74">
        <f t="shared" si="1"/>
        <v>0</v>
      </c>
      <c r="J67" s="74"/>
      <c r="K67" s="74">
        <f t="shared" si="2"/>
        <v>0</v>
      </c>
      <c r="L67" s="74"/>
      <c r="M67" s="74">
        <f t="shared" si="3"/>
        <v>0</v>
      </c>
    </row>
    <row r="68" spans="1:13" ht="19.5">
      <c r="A68" s="293"/>
      <c r="B68" s="69" t="s">
        <v>170</v>
      </c>
      <c r="C68" s="70"/>
      <c r="D68" s="71" t="s">
        <v>139</v>
      </c>
      <c r="E68" s="72"/>
      <c r="F68" s="73">
        <v>1</v>
      </c>
      <c r="G68" s="74">
        <f t="shared" si="6"/>
        <v>0</v>
      </c>
      <c r="H68" s="111"/>
      <c r="I68" s="74">
        <f t="shared" si="1"/>
        <v>0</v>
      </c>
      <c r="J68" s="74"/>
      <c r="K68" s="74">
        <f t="shared" si="2"/>
        <v>0</v>
      </c>
      <c r="L68" s="74"/>
      <c r="M68" s="74">
        <f t="shared" si="3"/>
        <v>0</v>
      </c>
    </row>
    <row r="69" spans="1:13" ht="19.5">
      <c r="A69" s="293"/>
      <c r="B69" s="162" t="s">
        <v>289</v>
      </c>
      <c r="C69" s="163"/>
      <c r="D69" s="164" t="s">
        <v>290</v>
      </c>
      <c r="E69" s="165">
        <v>20000</v>
      </c>
      <c r="F69" s="166">
        <v>1</v>
      </c>
      <c r="G69" s="167">
        <f t="shared" si="6"/>
        <v>0</v>
      </c>
      <c r="H69" s="167"/>
      <c r="I69" s="167">
        <f t="shared" si="1"/>
        <v>0</v>
      </c>
      <c r="J69" s="168"/>
      <c r="K69" s="167">
        <f t="shared" si="2"/>
        <v>0</v>
      </c>
      <c r="L69" s="168"/>
      <c r="M69" s="167">
        <f t="shared" si="3"/>
        <v>0</v>
      </c>
    </row>
    <row r="70" spans="1:13" ht="19.5">
      <c r="A70" s="293"/>
      <c r="B70" s="169" t="s">
        <v>291</v>
      </c>
      <c r="C70" s="170"/>
      <c r="D70" s="171" t="s">
        <v>290</v>
      </c>
      <c r="E70" s="172">
        <v>0.1</v>
      </c>
      <c r="F70" s="173">
        <v>1</v>
      </c>
      <c r="G70" s="168">
        <f t="shared" si="6"/>
        <v>0</v>
      </c>
      <c r="H70" s="168"/>
      <c r="I70" s="167">
        <f t="shared" si="1"/>
        <v>0</v>
      </c>
      <c r="J70" s="168"/>
      <c r="K70" s="167">
        <f t="shared" si="2"/>
        <v>0</v>
      </c>
      <c r="L70" s="168"/>
      <c r="M70" s="167">
        <f t="shared" si="3"/>
        <v>0</v>
      </c>
    </row>
    <row r="71" spans="1:13" ht="19.5">
      <c r="A71" s="294"/>
      <c r="B71" s="105" t="s">
        <v>153</v>
      </c>
      <c r="C71" s="105"/>
      <c r="D71" s="105"/>
      <c r="E71" s="105"/>
      <c r="F71" s="105"/>
      <c r="G71" s="115">
        <f>SUM(G55:G70)</f>
        <v>0</v>
      </c>
      <c r="H71" s="115"/>
      <c r="I71" s="115">
        <f>SUM(I55:I70)</f>
        <v>0</v>
      </c>
      <c r="J71" s="115"/>
      <c r="K71" s="115">
        <f>SUM(K55:K70)</f>
        <v>0</v>
      </c>
      <c r="L71" s="115"/>
      <c r="M71" s="115">
        <f>SUM(M55:M70)</f>
        <v>0</v>
      </c>
    </row>
    <row r="72" spans="1:13" ht="19.5" customHeight="1">
      <c r="A72" s="92"/>
      <c r="B72" s="118" t="s">
        <v>185</v>
      </c>
      <c r="C72" s="117"/>
      <c r="D72" s="117"/>
      <c r="E72" s="117"/>
      <c r="F72" s="117"/>
      <c r="G72" s="119">
        <f>G20+G47+G54+G71</f>
        <v>0</v>
      </c>
      <c r="H72" s="119"/>
      <c r="I72" s="124">
        <f>I20+I47+I54+I71</f>
        <v>0</v>
      </c>
      <c r="J72" s="119"/>
      <c r="K72" s="122">
        <f>K20+K47+K54+K71</f>
        <v>0</v>
      </c>
      <c r="L72" s="119"/>
      <c r="M72" s="123">
        <f>M20+M47+M54+M71</f>
        <v>0</v>
      </c>
    </row>
    <row r="73" spans="1:6" ht="18.75">
      <c r="A73" s="95"/>
      <c r="B73" s="96"/>
      <c r="C73" s="97"/>
      <c r="D73" s="96"/>
      <c r="E73" s="98"/>
      <c r="F73" s="99"/>
    </row>
    <row r="74" spans="1:6" ht="18.75">
      <c r="A74" s="95"/>
      <c r="B74" s="96"/>
      <c r="C74" s="97"/>
      <c r="D74" s="96"/>
      <c r="E74" s="98"/>
      <c r="F74" s="99"/>
    </row>
    <row r="75" spans="1:6" ht="18.75">
      <c r="A75" s="95"/>
      <c r="B75" s="96"/>
      <c r="C75" s="97"/>
      <c r="D75" s="96"/>
      <c r="E75" s="98"/>
      <c r="F75" s="99"/>
    </row>
    <row r="76" spans="1:6" ht="18.75">
      <c r="A76" s="95"/>
      <c r="B76" s="96"/>
      <c r="C76" s="97"/>
      <c r="D76" s="96"/>
      <c r="E76" s="98"/>
      <c r="F76" s="99"/>
    </row>
    <row r="77" spans="1:6" ht="18.75">
      <c r="A77" s="95"/>
      <c r="B77" s="96"/>
      <c r="C77" s="97"/>
      <c r="D77" s="96"/>
      <c r="E77" s="98"/>
      <c r="F77" s="99"/>
    </row>
    <row r="78" spans="1:6" ht="18.75">
      <c r="A78" s="95"/>
      <c r="B78" s="96"/>
      <c r="C78" s="97"/>
      <c r="D78" s="96"/>
      <c r="E78" s="98"/>
      <c r="F78" s="99"/>
    </row>
    <row r="79" spans="1:6" ht="18.75">
      <c r="A79" s="95"/>
      <c r="B79" s="96"/>
      <c r="C79" s="97"/>
      <c r="D79" s="96"/>
      <c r="E79" s="98"/>
      <c r="F79" s="99"/>
    </row>
    <row r="80" spans="1:6" ht="18.75">
      <c r="A80" s="95"/>
      <c r="B80" s="96"/>
      <c r="C80" s="97"/>
      <c r="D80" s="96"/>
      <c r="E80" s="98"/>
      <c r="F80" s="99"/>
    </row>
    <row r="81" spans="1:6" ht="18.75">
      <c r="A81" s="95"/>
      <c r="B81" s="96"/>
      <c r="C81" s="97"/>
      <c r="D81" s="96"/>
      <c r="E81" s="98"/>
      <c r="F81" s="99"/>
    </row>
    <row r="82" spans="1:6" ht="18.75">
      <c r="A82" s="95"/>
      <c r="B82" s="96"/>
      <c r="C82" s="97"/>
      <c r="D82" s="96"/>
      <c r="E82" s="98"/>
      <c r="F82" s="99"/>
    </row>
    <row r="83" spans="1:6" ht="18.75">
      <c r="A83" s="95"/>
      <c r="B83" s="96"/>
      <c r="C83" s="97"/>
      <c r="D83" s="96"/>
      <c r="E83" s="98"/>
      <c r="F83" s="99"/>
    </row>
    <row r="84" spans="1:6" ht="18.75">
      <c r="A84" s="95"/>
      <c r="B84" s="96"/>
      <c r="C84" s="97"/>
      <c r="D84" s="96"/>
      <c r="E84" s="98"/>
      <c r="F84" s="99"/>
    </row>
    <row r="85" spans="1:6" ht="18.75">
      <c r="A85" s="95"/>
      <c r="B85" s="96"/>
      <c r="C85" s="97"/>
      <c r="D85" s="96"/>
      <c r="E85" s="98"/>
      <c r="F85" s="99"/>
    </row>
    <row r="86" spans="1:6" ht="18.75">
      <c r="A86" s="95"/>
      <c r="B86" s="96"/>
      <c r="C86" s="97"/>
      <c r="D86" s="96"/>
      <c r="E86" s="98"/>
      <c r="F86" s="99"/>
    </row>
    <row r="87" spans="1:6" ht="18.75">
      <c r="A87" s="95"/>
      <c r="B87" s="96"/>
      <c r="C87" s="97"/>
      <c r="D87" s="96"/>
      <c r="E87" s="98"/>
      <c r="F87" s="99"/>
    </row>
    <row r="88" spans="1:6" ht="18.75">
      <c r="A88" s="95"/>
      <c r="B88" s="96"/>
      <c r="C88" s="97"/>
      <c r="D88" s="96"/>
      <c r="E88" s="98"/>
      <c r="F88" s="99"/>
    </row>
    <row r="89" spans="1:6" ht="18.75">
      <c r="A89" s="95"/>
      <c r="B89" s="96"/>
      <c r="C89" s="97"/>
      <c r="D89" s="96"/>
      <c r="E89" s="98"/>
      <c r="F89" s="99"/>
    </row>
    <row r="90" spans="1:6" ht="18.75">
      <c r="A90" s="95"/>
      <c r="B90" s="96"/>
      <c r="C90" s="97"/>
      <c r="D90" s="96"/>
      <c r="E90" s="98"/>
      <c r="F90" s="99"/>
    </row>
    <row r="91" spans="1:6" ht="18.75">
      <c r="A91" s="95"/>
      <c r="B91" s="96"/>
      <c r="C91" s="97"/>
      <c r="D91" s="96"/>
      <c r="E91" s="98"/>
      <c r="F91" s="99"/>
    </row>
    <row r="92" spans="1:6" ht="18.75">
      <c r="A92" s="95"/>
      <c r="B92" s="96"/>
      <c r="C92" s="97"/>
      <c r="D92" s="96"/>
      <c r="E92" s="98"/>
      <c r="F92" s="99"/>
    </row>
    <row r="93" spans="1:6" ht="18.75">
      <c r="A93" s="95"/>
      <c r="B93" s="96"/>
      <c r="C93" s="97"/>
      <c r="D93" s="96"/>
      <c r="E93" s="98"/>
      <c r="F93" s="99"/>
    </row>
    <row r="94" spans="1:6" ht="18.75">
      <c r="A94" s="95"/>
      <c r="B94" s="96"/>
      <c r="C94" s="97"/>
      <c r="D94" s="96"/>
      <c r="E94" s="98"/>
      <c r="F94" s="99"/>
    </row>
    <row r="95" spans="1:6" ht="18.75">
      <c r="A95" s="95"/>
      <c r="B95" s="96"/>
      <c r="C95" s="97"/>
      <c r="D95" s="96"/>
      <c r="E95" s="98"/>
      <c r="F95" s="99"/>
    </row>
    <row r="96" spans="1:6" ht="18.75">
      <c r="A96" s="95"/>
      <c r="B96" s="96"/>
      <c r="C96" s="97"/>
      <c r="D96" s="96"/>
      <c r="E96" s="98"/>
      <c r="F96" s="99"/>
    </row>
  </sheetData>
  <mergeCells count="12">
    <mergeCell ref="A55:A71"/>
    <mergeCell ref="A21:A47"/>
    <mergeCell ref="A48:A54"/>
    <mergeCell ref="A6:A20"/>
    <mergeCell ref="A2:M2"/>
    <mergeCell ref="A1:M1"/>
    <mergeCell ref="A3:M3"/>
    <mergeCell ref="H4:I4"/>
    <mergeCell ref="A4:B5"/>
    <mergeCell ref="J4:K4"/>
    <mergeCell ref="L4:M4"/>
    <mergeCell ref="C4:G4"/>
  </mergeCells>
  <printOptions/>
  <pageMargins left="0.75" right="0.75" top="1" bottom="1" header="0.5" footer="0.5"/>
  <pageSetup horizontalDpi="600" verticalDpi="600" orientation="landscape" paperSize="9" scale="75" r:id="rId3"/>
  <headerFooter alignWithMargins="0">
    <oddFooter>&amp;L施工廠商&amp;C申請人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="85" zoomScaleNormal="85" workbookViewId="0" topLeftCell="A46">
      <selection activeCell="B15" sqref="B15"/>
    </sheetView>
  </sheetViews>
  <sheetFormatPr defaultColWidth="9.00390625" defaultRowHeight="16.5"/>
  <cols>
    <col min="1" max="1" width="3.875" style="126" customWidth="1"/>
    <col min="2" max="2" width="34.50390625" style="127" customWidth="1"/>
    <col min="3" max="3" width="8.875" style="128" customWidth="1"/>
    <col min="4" max="4" width="5.375" style="127" customWidth="1"/>
    <col min="5" max="5" width="12.375" style="129" customWidth="1"/>
    <col min="6" max="6" width="8.25390625" style="131" customWidth="1"/>
    <col min="7" max="7" width="7.75390625" style="130" customWidth="1"/>
    <col min="8" max="8" width="10.75390625" style="93" customWidth="1"/>
    <col min="9" max="9" width="12.25390625" style="93" customWidth="1"/>
    <col min="10" max="10" width="12.375" style="93" customWidth="1"/>
    <col min="11" max="11" width="13.125" style="93" customWidth="1"/>
    <col min="12" max="12" width="12.375" style="93" customWidth="1"/>
    <col min="13" max="13" width="13.125" style="93" customWidth="1"/>
  </cols>
  <sheetData>
    <row r="1" spans="1:13" ht="25.5">
      <c r="A1" s="284" t="s">
        <v>187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31.5" customHeight="1">
      <c r="A2" s="306" t="s">
        <v>288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spans="1:13" ht="16.5">
      <c r="A3" s="285" t="s">
        <v>222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s="1" customFormat="1" ht="16.5" customHeight="1">
      <c r="A4" s="302" t="s">
        <v>223</v>
      </c>
      <c r="B4" s="302"/>
      <c r="C4" s="307" t="s">
        <v>224</v>
      </c>
      <c r="D4" s="308"/>
      <c r="E4" s="308"/>
      <c r="F4" s="308"/>
      <c r="G4" s="309"/>
      <c r="H4" s="305" t="s">
        <v>225</v>
      </c>
      <c r="I4" s="305"/>
      <c r="J4" s="305" t="s">
        <v>226</v>
      </c>
      <c r="K4" s="305"/>
      <c r="L4" s="305" t="s">
        <v>227</v>
      </c>
      <c r="M4" s="305"/>
    </row>
    <row r="5" spans="1:13" s="1" customFormat="1" ht="16.5" customHeight="1">
      <c r="A5" s="302"/>
      <c r="B5" s="302"/>
      <c r="C5" s="149" t="s">
        <v>19</v>
      </c>
      <c r="D5" s="150" t="s">
        <v>228</v>
      </c>
      <c r="E5" s="151" t="s">
        <v>229</v>
      </c>
      <c r="F5" s="152" t="s">
        <v>230</v>
      </c>
      <c r="G5" s="153" t="s">
        <v>231</v>
      </c>
      <c r="H5" s="148" t="s">
        <v>232</v>
      </c>
      <c r="I5" s="154" t="s">
        <v>233</v>
      </c>
      <c r="J5" s="148" t="s">
        <v>232</v>
      </c>
      <c r="K5" s="154" t="s">
        <v>233</v>
      </c>
      <c r="L5" s="148" t="s">
        <v>232</v>
      </c>
      <c r="M5" s="154" t="s">
        <v>233</v>
      </c>
    </row>
    <row r="6" spans="1:13" s="133" customFormat="1" ht="19.5" customHeight="1">
      <c r="A6" s="300" t="s">
        <v>234</v>
      </c>
      <c r="B6" s="134" t="s">
        <v>274</v>
      </c>
      <c r="C6" s="135"/>
      <c r="D6" s="132" t="s">
        <v>94</v>
      </c>
      <c r="E6" s="136">
        <v>3000</v>
      </c>
      <c r="F6" s="137">
        <v>0.5</v>
      </c>
      <c r="G6" s="138">
        <f>C6*E6*F6</f>
        <v>0</v>
      </c>
      <c r="H6" s="139"/>
      <c r="I6" s="139">
        <f>H6*E6*F6</f>
        <v>0</v>
      </c>
      <c r="J6" s="139"/>
      <c r="K6" s="139">
        <f>J6*E6*F6</f>
        <v>0</v>
      </c>
      <c r="L6" s="139"/>
      <c r="M6" s="139">
        <f>I6+K6</f>
        <v>0</v>
      </c>
    </row>
    <row r="7" spans="1:13" s="133" customFormat="1" ht="19.5">
      <c r="A7" s="301"/>
      <c r="B7" s="134" t="s">
        <v>275</v>
      </c>
      <c r="C7" s="135"/>
      <c r="D7" s="132" t="s">
        <v>236</v>
      </c>
      <c r="E7" s="138">
        <v>2000</v>
      </c>
      <c r="F7" s="137">
        <v>0.5</v>
      </c>
      <c r="G7" s="138">
        <f aca="true" t="shared" si="0" ref="G7:G17">C7*E7*F7</f>
        <v>0</v>
      </c>
      <c r="H7" s="139"/>
      <c r="I7" s="139">
        <f aca="true" t="shared" si="1" ref="I7:I60">H7*E7*F7</f>
        <v>0</v>
      </c>
      <c r="J7" s="139"/>
      <c r="K7" s="139">
        <f aca="true" t="shared" si="2" ref="K7:K60">J7*E7*F7</f>
        <v>0</v>
      </c>
      <c r="L7" s="139"/>
      <c r="M7" s="139">
        <f aca="true" t="shared" si="3" ref="M7:M60">I7+K7</f>
        <v>0</v>
      </c>
    </row>
    <row r="8" spans="1:13" s="133" customFormat="1" ht="19.5">
      <c r="A8" s="301"/>
      <c r="B8" s="134" t="s">
        <v>211</v>
      </c>
      <c r="C8" s="135"/>
      <c r="D8" s="132" t="s">
        <v>64</v>
      </c>
      <c r="E8" s="138">
        <v>1000</v>
      </c>
      <c r="F8" s="137">
        <v>0.5</v>
      </c>
      <c r="G8" s="138">
        <f t="shared" si="0"/>
        <v>0</v>
      </c>
      <c r="H8" s="139"/>
      <c r="I8" s="139">
        <f t="shared" si="1"/>
        <v>0</v>
      </c>
      <c r="J8" s="139"/>
      <c r="K8" s="139">
        <f t="shared" si="2"/>
        <v>0</v>
      </c>
      <c r="L8" s="139"/>
      <c r="M8" s="139">
        <f t="shared" si="3"/>
        <v>0</v>
      </c>
    </row>
    <row r="9" spans="1:13" s="133" customFormat="1" ht="19.5">
      <c r="A9" s="301"/>
      <c r="B9" s="134" t="s">
        <v>276</v>
      </c>
      <c r="C9" s="135"/>
      <c r="D9" s="132" t="s">
        <v>236</v>
      </c>
      <c r="E9" s="138">
        <v>650</v>
      </c>
      <c r="F9" s="137">
        <v>0.5</v>
      </c>
      <c r="G9" s="138">
        <f t="shared" si="0"/>
        <v>0</v>
      </c>
      <c r="H9" s="139"/>
      <c r="I9" s="139">
        <f t="shared" si="1"/>
        <v>0</v>
      </c>
      <c r="J9" s="139"/>
      <c r="K9" s="139">
        <f t="shared" si="2"/>
        <v>0</v>
      </c>
      <c r="L9" s="139"/>
      <c r="M9" s="139">
        <f t="shared" si="3"/>
        <v>0</v>
      </c>
    </row>
    <row r="10" spans="1:13" s="133" customFormat="1" ht="19.5">
      <c r="A10" s="301"/>
      <c r="B10" s="134" t="s">
        <v>204</v>
      </c>
      <c r="C10" s="135"/>
      <c r="D10" s="132" t="s">
        <v>94</v>
      </c>
      <c r="E10" s="138">
        <v>3000</v>
      </c>
      <c r="F10" s="137">
        <v>0.5</v>
      </c>
      <c r="G10" s="138">
        <f t="shared" si="0"/>
        <v>0</v>
      </c>
      <c r="H10" s="139"/>
      <c r="I10" s="139">
        <f t="shared" si="1"/>
        <v>0</v>
      </c>
      <c r="J10" s="139"/>
      <c r="K10" s="139">
        <f t="shared" si="2"/>
        <v>0</v>
      </c>
      <c r="L10" s="139"/>
      <c r="M10" s="139">
        <f t="shared" si="3"/>
        <v>0</v>
      </c>
    </row>
    <row r="11" spans="1:13" s="133" customFormat="1" ht="39">
      <c r="A11" s="301"/>
      <c r="B11" s="134" t="s">
        <v>235</v>
      </c>
      <c r="C11" s="135"/>
      <c r="D11" s="132" t="s">
        <v>94</v>
      </c>
      <c r="E11" s="138">
        <v>1500</v>
      </c>
      <c r="F11" s="137">
        <v>0.5</v>
      </c>
      <c r="G11" s="138">
        <f t="shared" si="0"/>
        <v>0</v>
      </c>
      <c r="H11" s="139"/>
      <c r="I11" s="139">
        <f t="shared" si="1"/>
        <v>0</v>
      </c>
      <c r="J11" s="139"/>
      <c r="K11" s="139">
        <f t="shared" si="2"/>
        <v>0</v>
      </c>
      <c r="L11" s="139"/>
      <c r="M11" s="139">
        <f t="shared" si="3"/>
        <v>0</v>
      </c>
    </row>
    <row r="12" spans="1:13" s="133" customFormat="1" ht="39">
      <c r="A12" s="301"/>
      <c r="B12" s="134" t="s">
        <v>243</v>
      </c>
      <c r="C12" s="135"/>
      <c r="D12" s="132" t="s">
        <v>236</v>
      </c>
      <c r="E12" s="138">
        <v>1200</v>
      </c>
      <c r="F12" s="137">
        <v>0.5</v>
      </c>
      <c r="G12" s="138">
        <f t="shared" si="0"/>
        <v>0</v>
      </c>
      <c r="H12" s="139"/>
      <c r="I12" s="139">
        <f t="shared" si="1"/>
        <v>0</v>
      </c>
      <c r="J12" s="139"/>
      <c r="K12" s="139">
        <f t="shared" si="2"/>
        <v>0</v>
      </c>
      <c r="L12" s="139"/>
      <c r="M12" s="139">
        <f t="shared" si="3"/>
        <v>0</v>
      </c>
    </row>
    <row r="13" spans="1:13" s="133" customFormat="1" ht="24" customHeight="1">
      <c r="A13" s="301"/>
      <c r="B13" s="134" t="s">
        <v>244</v>
      </c>
      <c r="C13" s="135"/>
      <c r="D13" s="132" t="s">
        <v>245</v>
      </c>
      <c r="E13" s="138">
        <v>20000</v>
      </c>
      <c r="F13" s="137">
        <v>0.5</v>
      </c>
      <c r="G13" s="138">
        <f t="shared" si="0"/>
        <v>0</v>
      </c>
      <c r="H13" s="139"/>
      <c r="I13" s="139">
        <f t="shared" si="1"/>
        <v>0</v>
      </c>
      <c r="J13" s="139"/>
      <c r="K13" s="139">
        <f t="shared" si="2"/>
        <v>0</v>
      </c>
      <c r="L13" s="139"/>
      <c r="M13" s="139">
        <f t="shared" si="3"/>
        <v>0</v>
      </c>
    </row>
    <row r="14" spans="1:13" s="133" customFormat="1" ht="19.5">
      <c r="A14" s="301"/>
      <c r="B14" s="134" t="s">
        <v>205</v>
      </c>
      <c r="C14" s="135"/>
      <c r="D14" s="132" t="s">
        <v>206</v>
      </c>
      <c r="E14" s="138">
        <v>6000</v>
      </c>
      <c r="F14" s="137">
        <v>0.5</v>
      </c>
      <c r="G14" s="138">
        <f t="shared" si="0"/>
        <v>0</v>
      </c>
      <c r="H14" s="139"/>
      <c r="I14" s="139">
        <f t="shared" si="1"/>
        <v>0</v>
      </c>
      <c r="J14" s="139"/>
      <c r="K14" s="139">
        <f t="shared" si="2"/>
        <v>0</v>
      </c>
      <c r="L14" s="139"/>
      <c r="M14" s="139">
        <f t="shared" si="3"/>
        <v>0</v>
      </c>
    </row>
    <row r="15" spans="1:13" s="133" customFormat="1" ht="19.5">
      <c r="A15" s="301"/>
      <c r="B15" s="134" t="s">
        <v>212</v>
      </c>
      <c r="C15" s="135"/>
      <c r="D15" s="132" t="s">
        <v>245</v>
      </c>
      <c r="E15" s="138">
        <v>2000</v>
      </c>
      <c r="F15" s="137">
        <v>0.5</v>
      </c>
      <c r="G15" s="138">
        <f t="shared" si="0"/>
        <v>0</v>
      </c>
      <c r="H15" s="139"/>
      <c r="I15" s="139">
        <f t="shared" si="1"/>
        <v>0</v>
      </c>
      <c r="J15" s="139"/>
      <c r="K15" s="139">
        <f t="shared" si="2"/>
        <v>0</v>
      </c>
      <c r="L15" s="139"/>
      <c r="M15" s="139">
        <f t="shared" si="3"/>
        <v>0</v>
      </c>
    </row>
    <row r="16" spans="1:13" s="133" customFormat="1" ht="19.5">
      <c r="A16" s="301"/>
      <c r="B16" s="134" t="s">
        <v>246</v>
      </c>
      <c r="C16" s="135"/>
      <c r="D16" s="132" t="s">
        <v>247</v>
      </c>
      <c r="E16" s="138">
        <v>9500</v>
      </c>
      <c r="F16" s="137">
        <v>0.5</v>
      </c>
      <c r="G16" s="138">
        <f t="shared" si="0"/>
        <v>0</v>
      </c>
      <c r="H16" s="139"/>
      <c r="I16" s="139">
        <f t="shared" si="1"/>
        <v>0</v>
      </c>
      <c r="J16" s="139"/>
      <c r="K16" s="139">
        <f t="shared" si="2"/>
        <v>0</v>
      </c>
      <c r="L16" s="139"/>
      <c r="M16" s="139">
        <f t="shared" si="3"/>
        <v>0</v>
      </c>
    </row>
    <row r="17" spans="1:13" s="133" customFormat="1" ht="19.5">
      <c r="A17" s="301"/>
      <c r="B17" s="134" t="s">
        <v>248</v>
      </c>
      <c r="C17" s="135"/>
      <c r="D17" s="132" t="s">
        <v>94</v>
      </c>
      <c r="E17" s="138">
        <v>2500</v>
      </c>
      <c r="F17" s="137">
        <v>0.5</v>
      </c>
      <c r="G17" s="138">
        <f t="shared" si="0"/>
        <v>0</v>
      </c>
      <c r="H17" s="139"/>
      <c r="I17" s="139">
        <f t="shared" si="1"/>
        <v>0</v>
      </c>
      <c r="J17" s="139"/>
      <c r="K17" s="139">
        <f t="shared" si="2"/>
        <v>0</v>
      </c>
      <c r="L17" s="139"/>
      <c r="M17" s="139">
        <f t="shared" si="3"/>
        <v>0</v>
      </c>
    </row>
    <row r="18" spans="1:13" s="133" customFormat="1" ht="19.5">
      <c r="A18" s="301"/>
      <c r="B18" s="156" t="s">
        <v>249</v>
      </c>
      <c r="C18" s="158"/>
      <c r="D18" s="158"/>
      <c r="E18" s="158"/>
      <c r="F18" s="156"/>
      <c r="G18" s="157">
        <f>SUM(G6:G17)</f>
        <v>0</v>
      </c>
      <c r="H18" s="157"/>
      <c r="I18" s="157">
        <f>SUM(I6:I17)</f>
        <v>0</v>
      </c>
      <c r="J18" s="157"/>
      <c r="K18" s="157">
        <f>SUM(K6:K17)</f>
        <v>0</v>
      </c>
      <c r="L18" s="157"/>
      <c r="M18" s="157">
        <f>SUM(M6:M17)</f>
        <v>0</v>
      </c>
    </row>
    <row r="19" spans="1:13" s="133" customFormat="1" ht="19.5" customHeight="1">
      <c r="A19" s="300" t="s">
        <v>277</v>
      </c>
      <c r="B19" s="134" t="s">
        <v>278</v>
      </c>
      <c r="C19" s="135"/>
      <c r="D19" s="132" t="s">
        <v>94</v>
      </c>
      <c r="E19" s="138">
        <v>1000</v>
      </c>
      <c r="F19" s="137">
        <v>0.1</v>
      </c>
      <c r="G19" s="138">
        <f>C19*E19*F19</f>
        <v>0</v>
      </c>
      <c r="H19" s="139"/>
      <c r="I19" s="139">
        <f t="shared" si="1"/>
        <v>0</v>
      </c>
      <c r="J19" s="139"/>
      <c r="K19" s="139">
        <f t="shared" si="2"/>
        <v>0</v>
      </c>
      <c r="L19" s="139"/>
      <c r="M19" s="139">
        <f t="shared" si="3"/>
        <v>0</v>
      </c>
    </row>
    <row r="20" spans="1:13" s="133" customFormat="1" ht="19.5">
      <c r="A20" s="304"/>
      <c r="B20" s="134" t="s">
        <v>213</v>
      </c>
      <c r="C20" s="135"/>
      <c r="D20" s="132" t="s">
        <v>94</v>
      </c>
      <c r="E20" s="138">
        <v>3600</v>
      </c>
      <c r="F20" s="137">
        <v>0.25</v>
      </c>
      <c r="G20" s="138">
        <f aca="true" t="shared" si="4" ref="G20:G41">C20*E20*F20</f>
        <v>0</v>
      </c>
      <c r="H20" s="155"/>
      <c r="I20" s="139">
        <f>H20*E20*F20</f>
        <v>0</v>
      </c>
      <c r="J20" s="139"/>
      <c r="K20" s="139">
        <f>J20*E20*F20</f>
        <v>0</v>
      </c>
      <c r="L20" s="139"/>
      <c r="M20" s="139">
        <f>I20+K20</f>
        <v>0</v>
      </c>
    </row>
    <row r="21" spans="1:13" s="133" customFormat="1" ht="19.5">
      <c r="A21" s="304"/>
      <c r="B21" s="134" t="s">
        <v>214</v>
      </c>
      <c r="C21" s="135"/>
      <c r="D21" s="132" t="s">
        <v>94</v>
      </c>
      <c r="E21" s="138">
        <v>1200</v>
      </c>
      <c r="F21" s="137">
        <v>0.25</v>
      </c>
      <c r="G21" s="138">
        <f t="shared" si="4"/>
        <v>0</v>
      </c>
      <c r="H21" s="139"/>
      <c r="I21" s="139">
        <f t="shared" si="1"/>
        <v>0</v>
      </c>
      <c r="J21" s="139"/>
      <c r="K21" s="139">
        <f t="shared" si="2"/>
        <v>0</v>
      </c>
      <c r="L21" s="139"/>
      <c r="M21" s="139">
        <f t="shared" si="3"/>
        <v>0</v>
      </c>
    </row>
    <row r="22" spans="1:13" s="133" customFormat="1" ht="19.5">
      <c r="A22" s="304"/>
      <c r="B22" s="134" t="s">
        <v>215</v>
      </c>
      <c r="C22" s="135"/>
      <c r="D22" s="132" t="s">
        <v>94</v>
      </c>
      <c r="E22" s="138">
        <v>1200</v>
      </c>
      <c r="F22" s="137">
        <v>0.25</v>
      </c>
      <c r="G22" s="138">
        <f t="shared" si="4"/>
        <v>0</v>
      </c>
      <c r="H22" s="139"/>
      <c r="I22" s="139">
        <f t="shared" si="1"/>
        <v>0</v>
      </c>
      <c r="J22" s="139"/>
      <c r="K22" s="139">
        <f t="shared" si="2"/>
        <v>0</v>
      </c>
      <c r="L22" s="139"/>
      <c r="M22" s="139">
        <f t="shared" si="3"/>
        <v>0</v>
      </c>
    </row>
    <row r="23" spans="1:13" s="133" customFormat="1" ht="19.5">
      <c r="A23" s="304"/>
      <c r="B23" s="134" t="s">
        <v>216</v>
      </c>
      <c r="C23" s="135"/>
      <c r="D23" s="132" t="s">
        <v>94</v>
      </c>
      <c r="E23" s="138">
        <v>1500</v>
      </c>
      <c r="F23" s="137">
        <v>0.25</v>
      </c>
      <c r="G23" s="138">
        <f t="shared" si="4"/>
        <v>0</v>
      </c>
      <c r="H23" s="139"/>
      <c r="I23" s="139">
        <f t="shared" si="1"/>
        <v>0</v>
      </c>
      <c r="J23" s="139"/>
      <c r="K23" s="139">
        <f t="shared" si="2"/>
        <v>0</v>
      </c>
      <c r="L23" s="139"/>
      <c r="M23" s="139">
        <f t="shared" si="3"/>
        <v>0</v>
      </c>
    </row>
    <row r="24" spans="1:13" s="133" customFormat="1" ht="19.5">
      <c r="A24" s="304"/>
      <c r="B24" s="134" t="s">
        <v>217</v>
      </c>
      <c r="C24" s="135"/>
      <c r="D24" s="132" t="s">
        <v>94</v>
      </c>
      <c r="E24" s="138">
        <v>4000</v>
      </c>
      <c r="F24" s="137">
        <v>0.25</v>
      </c>
      <c r="G24" s="138">
        <f t="shared" si="4"/>
        <v>0</v>
      </c>
      <c r="H24" s="139"/>
      <c r="I24" s="139">
        <f t="shared" si="1"/>
        <v>0</v>
      </c>
      <c r="J24" s="139"/>
      <c r="K24" s="139">
        <f t="shared" si="2"/>
        <v>0</v>
      </c>
      <c r="L24" s="139"/>
      <c r="M24" s="139">
        <f t="shared" si="3"/>
        <v>0</v>
      </c>
    </row>
    <row r="25" spans="1:13" s="133" customFormat="1" ht="19.5">
      <c r="A25" s="304"/>
      <c r="B25" s="134" t="s">
        <v>218</v>
      </c>
      <c r="C25" s="135"/>
      <c r="D25" s="132" t="s">
        <v>94</v>
      </c>
      <c r="E25" s="138">
        <v>950</v>
      </c>
      <c r="F25" s="137">
        <v>0.25</v>
      </c>
      <c r="G25" s="138">
        <f t="shared" si="4"/>
        <v>0</v>
      </c>
      <c r="H25" s="139"/>
      <c r="I25" s="139">
        <f t="shared" si="1"/>
        <v>0</v>
      </c>
      <c r="J25" s="139"/>
      <c r="K25" s="139">
        <f t="shared" si="2"/>
        <v>0</v>
      </c>
      <c r="L25" s="139"/>
      <c r="M25" s="139">
        <f t="shared" si="3"/>
        <v>0</v>
      </c>
    </row>
    <row r="26" spans="1:13" s="133" customFormat="1" ht="19.5">
      <c r="A26" s="304"/>
      <c r="B26" s="134" t="s">
        <v>219</v>
      </c>
      <c r="C26" s="135"/>
      <c r="D26" s="132" t="s">
        <v>94</v>
      </c>
      <c r="E26" s="138">
        <v>2000</v>
      </c>
      <c r="F26" s="137">
        <v>0.25</v>
      </c>
      <c r="G26" s="138">
        <f t="shared" si="4"/>
        <v>0</v>
      </c>
      <c r="H26" s="139"/>
      <c r="I26" s="139">
        <f t="shared" si="1"/>
        <v>0</v>
      </c>
      <c r="J26" s="139"/>
      <c r="K26" s="139">
        <f t="shared" si="2"/>
        <v>0</v>
      </c>
      <c r="L26" s="139"/>
      <c r="M26" s="139">
        <f t="shared" si="3"/>
        <v>0</v>
      </c>
    </row>
    <row r="27" spans="1:13" s="133" customFormat="1" ht="19.5">
      <c r="A27" s="304"/>
      <c r="B27" s="134" t="s">
        <v>279</v>
      </c>
      <c r="C27" s="135"/>
      <c r="D27" s="132" t="s">
        <v>94</v>
      </c>
      <c r="E27" s="138">
        <v>1500</v>
      </c>
      <c r="F27" s="137">
        <v>0.25</v>
      </c>
      <c r="G27" s="138">
        <f t="shared" si="4"/>
        <v>0</v>
      </c>
      <c r="H27" s="139"/>
      <c r="I27" s="139">
        <f t="shared" si="1"/>
        <v>0</v>
      </c>
      <c r="J27" s="139"/>
      <c r="K27" s="139">
        <f t="shared" si="2"/>
        <v>0</v>
      </c>
      <c r="L27" s="139"/>
      <c r="M27" s="139">
        <f t="shared" si="3"/>
        <v>0</v>
      </c>
    </row>
    <row r="28" spans="1:13" s="133" customFormat="1" ht="19.5">
      <c r="A28" s="304"/>
      <c r="B28" s="134" t="s">
        <v>280</v>
      </c>
      <c r="C28" s="135"/>
      <c r="D28" s="132" t="s">
        <v>245</v>
      </c>
      <c r="E28" s="138">
        <v>4000</v>
      </c>
      <c r="F28" s="137">
        <v>0.5</v>
      </c>
      <c r="G28" s="138">
        <f t="shared" si="4"/>
        <v>0</v>
      </c>
      <c r="H28" s="139"/>
      <c r="I28" s="139">
        <f t="shared" si="1"/>
        <v>0</v>
      </c>
      <c r="J28" s="139"/>
      <c r="K28" s="139">
        <f t="shared" si="2"/>
        <v>0</v>
      </c>
      <c r="L28" s="139"/>
      <c r="M28" s="139">
        <f t="shared" si="3"/>
        <v>0</v>
      </c>
    </row>
    <row r="29" spans="1:13" s="133" customFormat="1" ht="19.5">
      <c r="A29" s="304"/>
      <c r="B29" s="134" t="s">
        <v>281</v>
      </c>
      <c r="C29" s="135"/>
      <c r="D29" s="132" t="s">
        <v>65</v>
      </c>
      <c r="E29" s="138">
        <v>2500</v>
      </c>
      <c r="F29" s="137">
        <v>0.5</v>
      </c>
      <c r="G29" s="138">
        <f t="shared" si="4"/>
        <v>0</v>
      </c>
      <c r="H29" s="139"/>
      <c r="I29" s="139">
        <f t="shared" si="1"/>
        <v>0</v>
      </c>
      <c r="J29" s="139"/>
      <c r="K29" s="139">
        <f t="shared" si="2"/>
        <v>0</v>
      </c>
      <c r="L29" s="139"/>
      <c r="M29" s="139">
        <f t="shared" si="3"/>
        <v>0</v>
      </c>
    </row>
    <row r="30" spans="1:13" s="133" customFormat="1" ht="16.5" customHeight="1">
      <c r="A30" s="304"/>
      <c r="B30" s="134" t="s">
        <v>250</v>
      </c>
      <c r="C30" s="135"/>
      <c r="D30" s="132" t="s">
        <v>64</v>
      </c>
      <c r="E30" s="138">
        <v>20000</v>
      </c>
      <c r="F30" s="137">
        <v>1</v>
      </c>
      <c r="G30" s="138">
        <f t="shared" si="4"/>
        <v>0</v>
      </c>
      <c r="H30" s="139"/>
      <c r="I30" s="139">
        <f t="shared" si="1"/>
        <v>0</v>
      </c>
      <c r="J30" s="139"/>
      <c r="K30" s="139">
        <f t="shared" si="2"/>
        <v>0</v>
      </c>
      <c r="L30" s="139"/>
      <c r="M30" s="139">
        <f t="shared" si="3"/>
        <v>0</v>
      </c>
    </row>
    <row r="31" spans="1:13" s="133" customFormat="1" ht="19.5">
      <c r="A31" s="304"/>
      <c r="B31" s="134" t="s">
        <v>207</v>
      </c>
      <c r="C31" s="135"/>
      <c r="D31" s="132" t="s">
        <v>64</v>
      </c>
      <c r="E31" s="138">
        <v>10000</v>
      </c>
      <c r="F31" s="137">
        <v>0.25</v>
      </c>
      <c r="G31" s="138">
        <f t="shared" si="4"/>
        <v>0</v>
      </c>
      <c r="H31" s="139"/>
      <c r="I31" s="139">
        <f t="shared" si="1"/>
        <v>0</v>
      </c>
      <c r="J31" s="139"/>
      <c r="K31" s="139">
        <f t="shared" si="2"/>
        <v>0</v>
      </c>
      <c r="L31" s="139"/>
      <c r="M31" s="139">
        <f t="shared" si="3"/>
        <v>0</v>
      </c>
    </row>
    <row r="32" spans="1:13" s="133" customFormat="1" ht="19.5">
      <c r="A32" s="304"/>
      <c r="B32" s="134" t="s">
        <v>282</v>
      </c>
      <c r="C32" s="135"/>
      <c r="D32" s="132" t="s">
        <v>220</v>
      </c>
      <c r="E32" s="138">
        <v>800</v>
      </c>
      <c r="F32" s="137">
        <v>1</v>
      </c>
      <c r="G32" s="138">
        <f t="shared" si="4"/>
        <v>0</v>
      </c>
      <c r="H32" s="139"/>
      <c r="I32" s="139">
        <f t="shared" si="1"/>
        <v>0</v>
      </c>
      <c r="J32" s="139"/>
      <c r="K32" s="139">
        <f t="shared" si="2"/>
        <v>0</v>
      </c>
      <c r="L32" s="139"/>
      <c r="M32" s="139">
        <f t="shared" si="3"/>
        <v>0</v>
      </c>
    </row>
    <row r="33" spans="1:13" s="133" customFormat="1" ht="19.5">
      <c r="A33" s="304"/>
      <c r="B33" s="134" t="s">
        <v>283</v>
      </c>
      <c r="C33" s="135"/>
      <c r="D33" s="132" t="s">
        <v>220</v>
      </c>
      <c r="E33" s="138">
        <v>1200</v>
      </c>
      <c r="F33" s="137">
        <v>1</v>
      </c>
      <c r="G33" s="138">
        <f t="shared" si="4"/>
        <v>0</v>
      </c>
      <c r="H33" s="139"/>
      <c r="I33" s="139">
        <f t="shared" si="1"/>
        <v>0</v>
      </c>
      <c r="J33" s="139"/>
      <c r="K33" s="139">
        <f t="shared" si="2"/>
        <v>0</v>
      </c>
      <c r="L33" s="139"/>
      <c r="M33" s="139">
        <f t="shared" si="3"/>
        <v>0</v>
      </c>
    </row>
    <row r="34" spans="1:13" s="133" customFormat="1" ht="19.5">
      <c r="A34" s="304"/>
      <c r="B34" s="134" t="s">
        <v>284</v>
      </c>
      <c r="C34" s="135"/>
      <c r="D34" s="132" t="s">
        <v>220</v>
      </c>
      <c r="E34" s="138">
        <v>1600</v>
      </c>
      <c r="F34" s="137">
        <v>1</v>
      </c>
      <c r="G34" s="138">
        <f t="shared" si="4"/>
        <v>0</v>
      </c>
      <c r="H34" s="139"/>
      <c r="I34" s="139">
        <f t="shared" si="1"/>
        <v>0</v>
      </c>
      <c r="J34" s="139"/>
      <c r="K34" s="139">
        <f t="shared" si="2"/>
        <v>0</v>
      </c>
      <c r="L34" s="139"/>
      <c r="M34" s="139">
        <f t="shared" si="3"/>
        <v>0</v>
      </c>
    </row>
    <row r="35" spans="1:13" s="133" customFormat="1" ht="19.5">
      <c r="A35" s="304"/>
      <c r="B35" s="134" t="s">
        <v>285</v>
      </c>
      <c r="C35" s="135"/>
      <c r="D35" s="132" t="s">
        <v>286</v>
      </c>
      <c r="E35" s="138"/>
      <c r="F35" s="137">
        <v>1</v>
      </c>
      <c r="G35" s="138">
        <f t="shared" si="4"/>
        <v>0</v>
      </c>
      <c r="H35" s="139"/>
      <c r="I35" s="139">
        <f t="shared" si="1"/>
        <v>0</v>
      </c>
      <c r="J35" s="139"/>
      <c r="K35" s="139">
        <f t="shared" si="2"/>
        <v>0</v>
      </c>
      <c r="L35" s="139"/>
      <c r="M35" s="139">
        <f t="shared" si="3"/>
        <v>0</v>
      </c>
    </row>
    <row r="36" spans="1:13" s="133" customFormat="1" ht="19.5">
      <c r="A36" s="304"/>
      <c r="B36" s="134" t="s">
        <v>287</v>
      </c>
      <c r="C36" s="135"/>
      <c r="D36" s="132" t="s">
        <v>94</v>
      </c>
      <c r="E36" s="138">
        <v>4500</v>
      </c>
      <c r="F36" s="137">
        <v>0.5</v>
      </c>
      <c r="G36" s="138">
        <f t="shared" si="4"/>
        <v>0</v>
      </c>
      <c r="H36" s="139"/>
      <c r="I36" s="139">
        <f t="shared" si="1"/>
        <v>0</v>
      </c>
      <c r="J36" s="139"/>
      <c r="K36" s="139">
        <f t="shared" si="2"/>
        <v>0</v>
      </c>
      <c r="L36" s="139"/>
      <c r="M36" s="139">
        <f t="shared" si="3"/>
        <v>0</v>
      </c>
    </row>
    <row r="37" spans="1:13" s="133" customFormat="1" ht="19.5">
      <c r="A37" s="304"/>
      <c r="B37" s="134" t="s">
        <v>237</v>
      </c>
      <c r="C37" s="135"/>
      <c r="D37" s="132" t="s">
        <v>238</v>
      </c>
      <c r="E37" s="138">
        <v>4000</v>
      </c>
      <c r="F37" s="142">
        <v>0.5</v>
      </c>
      <c r="G37" s="138">
        <f t="shared" si="4"/>
        <v>0</v>
      </c>
      <c r="H37" s="139"/>
      <c r="I37" s="139">
        <f t="shared" si="1"/>
        <v>0</v>
      </c>
      <c r="J37" s="139"/>
      <c r="K37" s="139">
        <f t="shared" si="2"/>
        <v>0</v>
      </c>
      <c r="L37" s="139"/>
      <c r="M37" s="139">
        <f t="shared" si="3"/>
        <v>0</v>
      </c>
    </row>
    <row r="38" spans="1:13" s="133" customFormat="1" ht="19.5">
      <c r="A38" s="304"/>
      <c r="B38" s="134" t="s">
        <v>251</v>
      </c>
      <c r="C38" s="135"/>
      <c r="D38" s="132" t="s">
        <v>94</v>
      </c>
      <c r="E38" s="138">
        <v>2000</v>
      </c>
      <c r="F38" s="137">
        <v>0.25</v>
      </c>
      <c r="G38" s="138">
        <f t="shared" si="4"/>
        <v>0</v>
      </c>
      <c r="H38" s="139"/>
      <c r="I38" s="139">
        <f t="shared" si="1"/>
        <v>0</v>
      </c>
      <c r="J38" s="139"/>
      <c r="K38" s="139">
        <f t="shared" si="2"/>
        <v>0</v>
      </c>
      <c r="L38" s="139"/>
      <c r="M38" s="139">
        <f t="shared" si="3"/>
        <v>0</v>
      </c>
    </row>
    <row r="39" spans="1:13" s="133" customFormat="1" ht="19.5">
      <c r="A39" s="304"/>
      <c r="B39" s="134" t="s">
        <v>252</v>
      </c>
      <c r="C39" s="135"/>
      <c r="D39" s="132" t="s">
        <v>94</v>
      </c>
      <c r="E39" s="138">
        <v>1200</v>
      </c>
      <c r="F39" s="142">
        <v>0.25</v>
      </c>
      <c r="G39" s="138">
        <f t="shared" si="4"/>
        <v>0</v>
      </c>
      <c r="H39" s="139"/>
      <c r="I39" s="139">
        <f t="shared" si="1"/>
        <v>0</v>
      </c>
      <c r="J39" s="139"/>
      <c r="K39" s="139">
        <f t="shared" si="2"/>
        <v>0</v>
      </c>
      <c r="L39" s="139"/>
      <c r="M39" s="139">
        <f t="shared" si="3"/>
        <v>0</v>
      </c>
    </row>
    <row r="40" spans="1:13" s="133" customFormat="1" ht="19.5">
      <c r="A40" s="304"/>
      <c r="B40" s="134" t="s">
        <v>253</v>
      </c>
      <c r="C40" s="135"/>
      <c r="D40" s="132" t="s">
        <v>254</v>
      </c>
      <c r="E40" s="138">
        <v>5000</v>
      </c>
      <c r="F40" s="142">
        <v>0.5</v>
      </c>
      <c r="G40" s="138">
        <f t="shared" si="4"/>
        <v>0</v>
      </c>
      <c r="H40" s="139"/>
      <c r="I40" s="139">
        <f t="shared" si="1"/>
        <v>0</v>
      </c>
      <c r="J40" s="139"/>
      <c r="K40" s="139">
        <f t="shared" si="2"/>
        <v>0</v>
      </c>
      <c r="L40" s="139"/>
      <c r="M40" s="139">
        <f t="shared" si="3"/>
        <v>0</v>
      </c>
    </row>
    <row r="41" spans="1:13" s="133" customFormat="1" ht="19.5">
      <c r="A41" s="304"/>
      <c r="B41" s="134" t="s">
        <v>239</v>
      </c>
      <c r="C41" s="135"/>
      <c r="D41" s="132" t="s">
        <v>240</v>
      </c>
      <c r="E41" s="138">
        <v>10000</v>
      </c>
      <c r="F41" s="142">
        <v>0.5</v>
      </c>
      <c r="G41" s="138">
        <f t="shared" si="4"/>
        <v>0</v>
      </c>
      <c r="H41" s="139"/>
      <c r="I41" s="139">
        <f t="shared" si="1"/>
        <v>0</v>
      </c>
      <c r="J41" s="139"/>
      <c r="K41" s="139">
        <f t="shared" si="2"/>
        <v>0</v>
      </c>
      <c r="L41" s="139"/>
      <c r="M41" s="139">
        <f t="shared" si="3"/>
        <v>0</v>
      </c>
    </row>
    <row r="42" spans="1:13" s="133" customFormat="1" ht="19.5">
      <c r="A42" s="304"/>
      <c r="B42" s="156" t="s">
        <v>241</v>
      </c>
      <c r="C42" s="156"/>
      <c r="D42" s="156"/>
      <c r="E42" s="156"/>
      <c r="F42" s="156"/>
      <c r="G42" s="157">
        <f>SUM(G19:G41)</f>
        <v>0</v>
      </c>
      <c r="H42" s="157"/>
      <c r="I42" s="157">
        <f>SUM(I19:I41)</f>
        <v>0</v>
      </c>
      <c r="J42" s="157"/>
      <c r="K42" s="157">
        <f>SUM(K19:K41)</f>
        <v>0</v>
      </c>
      <c r="L42" s="157"/>
      <c r="M42" s="157">
        <f>SUM(M19:M41)</f>
        <v>0</v>
      </c>
    </row>
    <row r="43" spans="1:13" s="133" customFormat="1" ht="18.75" customHeight="1">
      <c r="A43" s="300" t="s">
        <v>242</v>
      </c>
      <c r="B43" s="134" t="s">
        <v>255</v>
      </c>
      <c r="C43" s="135"/>
      <c r="D43" s="132" t="s">
        <v>94</v>
      </c>
      <c r="E43" s="138">
        <v>600</v>
      </c>
      <c r="F43" s="137">
        <v>0.5</v>
      </c>
      <c r="G43" s="138">
        <f aca="true" t="shared" si="5" ref="G43:G48">C43*E43*F43</f>
        <v>0</v>
      </c>
      <c r="H43" s="139"/>
      <c r="I43" s="139">
        <f t="shared" si="1"/>
        <v>0</v>
      </c>
      <c r="J43" s="139"/>
      <c r="K43" s="139">
        <f t="shared" si="2"/>
        <v>0</v>
      </c>
      <c r="L43" s="139"/>
      <c r="M43" s="139">
        <f t="shared" si="3"/>
        <v>0</v>
      </c>
    </row>
    <row r="44" spans="1:13" s="133" customFormat="1" ht="19.5">
      <c r="A44" s="304"/>
      <c r="B44" s="134" t="s">
        <v>256</v>
      </c>
      <c r="C44" s="135"/>
      <c r="D44" s="132" t="s">
        <v>94</v>
      </c>
      <c r="E44" s="138">
        <v>1000</v>
      </c>
      <c r="F44" s="137">
        <v>0.5</v>
      </c>
      <c r="G44" s="138">
        <f t="shared" si="5"/>
        <v>0</v>
      </c>
      <c r="H44" s="139"/>
      <c r="I44" s="139">
        <f t="shared" si="1"/>
        <v>0</v>
      </c>
      <c r="J44" s="139"/>
      <c r="K44" s="139">
        <f t="shared" si="2"/>
        <v>0</v>
      </c>
      <c r="L44" s="139"/>
      <c r="M44" s="139">
        <f t="shared" si="3"/>
        <v>0</v>
      </c>
    </row>
    <row r="45" spans="1:13" s="133" customFormat="1" ht="19.5">
      <c r="A45" s="304"/>
      <c r="B45" s="143" t="s">
        <v>257</v>
      </c>
      <c r="C45" s="144"/>
      <c r="D45" s="140" t="s">
        <v>258</v>
      </c>
      <c r="E45" s="145">
        <v>5000</v>
      </c>
      <c r="F45" s="142">
        <v>0.5</v>
      </c>
      <c r="G45" s="138">
        <f t="shared" si="5"/>
        <v>0</v>
      </c>
      <c r="H45" s="139"/>
      <c r="I45" s="139">
        <f t="shared" si="1"/>
        <v>0</v>
      </c>
      <c r="J45" s="139"/>
      <c r="K45" s="139">
        <f t="shared" si="2"/>
        <v>0</v>
      </c>
      <c r="L45" s="139"/>
      <c r="M45" s="139">
        <f t="shared" si="3"/>
        <v>0</v>
      </c>
    </row>
    <row r="46" spans="1:13" s="133" customFormat="1" ht="19.5">
      <c r="A46" s="304"/>
      <c r="B46" s="134" t="s">
        <v>259</v>
      </c>
      <c r="C46" s="135"/>
      <c r="D46" s="132" t="s">
        <v>94</v>
      </c>
      <c r="E46" s="138">
        <v>1000</v>
      </c>
      <c r="F46" s="137">
        <v>0.1</v>
      </c>
      <c r="G46" s="138">
        <f t="shared" si="5"/>
        <v>0</v>
      </c>
      <c r="H46" s="139"/>
      <c r="I46" s="139">
        <f t="shared" si="1"/>
        <v>0</v>
      </c>
      <c r="J46" s="139"/>
      <c r="K46" s="139">
        <f t="shared" si="2"/>
        <v>0</v>
      </c>
      <c r="L46" s="139"/>
      <c r="M46" s="139">
        <f t="shared" si="3"/>
        <v>0</v>
      </c>
    </row>
    <row r="47" spans="1:13" s="133" customFormat="1" ht="19.5">
      <c r="A47" s="304"/>
      <c r="B47" s="134" t="s">
        <v>221</v>
      </c>
      <c r="C47" s="135"/>
      <c r="D47" s="132" t="s">
        <v>94</v>
      </c>
      <c r="E47" s="138">
        <v>1500</v>
      </c>
      <c r="F47" s="137">
        <v>0.5</v>
      </c>
      <c r="G47" s="138">
        <f t="shared" si="5"/>
        <v>0</v>
      </c>
      <c r="H47" s="159"/>
      <c r="I47" s="139">
        <f>H47*E47*F47</f>
        <v>0</v>
      </c>
      <c r="J47" s="139"/>
      <c r="K47" s="139">
        <f>J47*E47*F47</f>
        <v>0</v>
      </c>
      <c r="L47" s="139"/>
      <c r="M47" s="139">
        <f>I47+K47</f>
        <v>0</v>
      </c>
    </row>
    <row r="48" spans="1:13" s="133" customFormat="1" ht="19.5">
      <c r="A48" s="304"/>
      <c r="B48" s="134" t="s">
        <v>260</v>
      </c>
      <c r="C48" s="135"/>
      <c r="D48" s="132" t="s">
        <v>261</v>
      </c>
      <c r="E48" s="138">
        <v>1000</v>
      </c>
      <c r="F48" s="137">
        <v>1</v>
      </c>
      <c r="G48" s="138">
        <f t="shared" si="5"/>
        <v>0</v>
      </c>
      <c r="H48" s="146"/>
      <c r="I48" s="139">
        <f t="shared" si="1"/>
        <v>0</v>
      </c>
      <c r="J48" s="146"/>
      <c r="K48" s="139">
        <f t="shared" si="2"/>
        <v>0</v>
      </c>
      <c r="L48" s="146"/>
      <c r="M48" s="139">
        <f t="shared" si="3"/>
        <v>0</v>
      </c>
    </row>
    <row r="49" spans="1:13" s="133" customFormat="1" ht="19.5">
      <c r="A49" s="304"/>
      <c r="B49" s="156" t="s">
        <v>241</v>
      </c>
      <c r="C49" s="156"/>
      <c r="D49" s="156"/>
      <c r="E49" s="156"/>
      <c r="F49" s="156"/>
      <c r="G49" s="157">
        <f>SUM(G43:G48)</f>
        <v>0</v>
      </c>
      <c r="H49" s="157"/>
      <c r="I49" s="157">
        <f>SUM(I43:I48)</f>
        <v>0</v>
      </c>
      <c r="J49" s="157"/>
      <c r="K49" s="157">
        <f>SUM(K43:K48)</f>
        <v>0</v>
      </c>
      <c r="L49" s="157"/>
      <c r="M49" s="157">
        <f>SUM(M43:M48)</f>
        <v>0</v>
      </c>
    </row>
    <row r="50" spans="1:13" s="133" customFormat="1" ht="19.5">
      <c r="A50" s="300" t="s">
        <v>262</v>
      </c>
      <c r="B50" s="134" t="s">
        <v>263</v>
      </c>
      <c r="C50" s="135"/>
      <c r="D50" s="132" t="s">
        <v>258</v>
      </c>
      <c r="E50" s="138">
        <v>3000</v>
      </c>
      <c r="F50" s="137">
        <v>0.25</v>
      </c>
      <c r="G50" s="138">
        <f aca="true" t="shared" si="6" ref="G50:G60">C50*E50*F50</f>
        <v>0</v>
      </c>
      <c r="H50" s="139"/>
      <c r="I50" s="139">
        <f t="shared" si="1"/>
        <v>0</v>
      </c>
      <c r="J50" s="139"/>
      <c r="K50" s="139">
        <f t="shared" si="2"/>
        <v>0</v>
      </c>
      <c r="L50" s="139"/>
      <c r="M50" s="139">
        <f t="shared" si="3"/>
        <v>0</v>
      </c>
    </row>
    <row r="51" spans="1:13" s="133" customFormat="1" ht="16.5" customHeight="1">
      <c r="A51" s="304"/>
      <c r="B51" s="134" t="s">
        <v>264</v>
      </c>
      <c r="C51" s="135"/>
      <c r="D51" s="132" t="s">
        <v>265</v>
      </c>
      <c r="E51" s="138">
        <v>40000</v>
      </c>
      <c r="F51" s="137">
        <v>1</v>
      </c>
      <c r="G51" s="138">
        <f t="shared" si="6"/>
        <v>0</v>
      </c>
      <c r="H51" s="139"/>
      <c r="I51" s="139">
        <f t="shared" si="1"/>
        <v>0</v>
      </c>
      <c r="J51" s="139"/>
      <c r="K51" s="139">
        <f t="shared" si="2"/>
        <v>0</v>
      </c>
      <c r="L51" s="139"/>
      <c r="M51" s="139">
        <f t="shared" si="3"/>
        <v>0</v>
      </c>
    </row>
    <row r="52" spans="1:13" s="133" customFormat="1" ht="19.5">
      <c r="A52" s="304"/>
      <c r="B52" s="134" t="s">
        <v>266</v>
      </c>
      <c r="C52" s="135"/>
      <c r="D52" s="132" t="s">
        <v>258</v>
      </c>
      <c r="E52" s="138">
        <v>800</v>
      </c>
      <c r="F52" s="137">
        <v>0.25</v>
      </c>
      <c r="G52" s="138">
        <f t="shared" si="6"/>
        <v>0</v>
      </c>
      <c r="H52" s="139"/>
      <c r="I52" s="139">
        <f t="shared" si="1"/>
        <v>0</v>
      </c>
      <c r="J52" s="139"/>
      <c r="K52" s="139">
        <f t="shared" si="2"/>
        <v>0</v>
      </c>
      <c r="L52" s="139"/>
      <c r="M52" s="139">
        <f t="shared" si="3"/>
        <v>0</v>
      </c>
    </row>
    <row r="53" spans="1:13" s="133" customFormat="1" ht="19.5">
      <c r="A53" s="304"/>
      <c r="B53" s="134" t="s">
        <v>267</v>
      </c>
      <c r="C53" s="135"/>
      <c r="D53" s="132" t="s">
        <v>240</v>
      </c>
      <c r="E53" s="138">
        <v>20000</v>
      </c>
      <c r="F53" s="137">
        <v>0.25</v>
      </c>
      <c r="G53" s="138">
        <f t="shared" si="6"/>
        <v>0</v>
      </c>
      <c r="H53" s="155"/>
      <c r="I53" s="139">
        <f t="shared" si="1"/>
        <v>0</v>
      </c>
      <c r="J53" s="155"/>
      <c r="K53" s="139">
        <f t="shared" si="2"/>
        <v>0</v>
      </c>
      <c r="L53" s="155"/>
      <c r="M53" s="139">
        <f t="shared" si="3"/>
        <v>0</v>
      </c>
    </row>
    <row r="54" spans="1:13" s="133" customFormat="1" ht="16.5" customHeight="1">
      <c r="A54" s="304"/>
      <c r="B54" s="134" t="s">
        <v>268</v>
      </c>
      <c r="C54" s="135"/>
      <c r="D54" s="132" t="s">
        <v>269</v>
      </c>
      <c r="E54" s="138"/>
      <c r="F54" s="137">
        <v>1</v>
      </c>
      <c r="G54" s="138">
        <f t="shared" si="6"/>
        <v>0</v>
      </c>
      <c r="H54" s="139"/>
      <c r="I54" s="139">
        <f t="shared" si="1"/>
        <v>0</v>
      </c>
      <c r="J54" s="139"/>
      <c r="K54" s="139">
        <f t="shared" si="2"/>
        <v>0</v>
      </c>
      <c r="L54" s="139"/>
      <c r="M54" s="139">
        <f t="shared" si="3"/>
        <v>0</v>
      </c>
    </row>
    <row r="55" spans="1:13" s="133" customFormat="1" ht="16.5" customHeight="1">
      <c r="A55" s="304"/>
      <c r="B55" s="134" t="s">
        <v>208</v>
      </c>
      <c r="C55" s="135"/>
      <c r="D55" s="132" t="s">
        <v>64</v>
      </c>
      <c r="E55" s="138">
        <v>15000</v>
      </c>
      <c r="F55" s="137">
        <v>1</v>
      </c>
      <c r="G55" s="138">
        <f t="shared" si="6"/>
        <v>0</v>
      </c>
      <c r="H55" s="139"/>
      <c r="I55" s="139">
        <f t="shared" si="1"/>
        <v>0</v>
      </c>
      <c r="J55" s="139"/>
      <c r="K55" s="139">
        <f t="shared" si="2"/>
        <v>0</v>
      </c>
      <c r="L55" s="139"/>
      <c r="M55" s="139">
        <f t="shared" si="3"/>
        <v>0</v>
      </c>
    </row>
    <row r="56" spans="1:13" s="133" customFormat="1" ht="16.5" customHeight="1">
      <c r="A56" s="304"/>
      <c r="B56" s="134" t="s">
        <v>209</v>
      </c>
      <c r="C56" s="135"/>
      <c r="D56" s="132" t="s">
        <v>64</v>
      </c>
      <c r="E56" s="138">
        <v>20000</v>
      </c>
      <c r="F56" s="137">
        <v>1</v>
      </c>
      <c r="G56" s="138">
        <f t="shared" si="6"/>
        <v>0</v>
      </c>
      <c r="H56" s="139"/>
      <c r="I56" s="139">
        <f t="shared" si="1"/>
        <v>0</v>
      </c>
      <c r="J56" s="139"/>
      <c r="K56" s="139">
        <f t="shared" si="2"/>
        <v>0</v>
      </c>
      <c r="L56" s="139"/>
      <c r="M56" s="139">
        <f t="shared" si="3"/>
        <v>0</v>
      </c>
    </row>
    <row r="57" spans="1:13" s="133" customFormat="1" ht="16.5" customHeight="1">
      <c r="A57" s="304"/>
      <c r="B57" s="134" t="s">
        <v>210</v>
      </c>
      <c r="C57" s="135"/>
      <c r="D57" s="132" t="s">
        <v>64</v>
      </c>
      <c r="E57" s="138"/>
      <c r="F57" s="137">
        <v>1</v>
      </c>
      <c r="G57" s="138">
        <f t="shared" si="6"/>
        <v>0</v>
      </c>
      <c r="H57" s="139"/>
      <c r="I57" s="139">
        <f t="shared" si="1"/>
        <v>0</v>
      </c>
      <c r="J57" s="139"/>
      <c r="K57" s="139">
        <f t="shared" si="2"/>
        <v>0</v>
      </c>
      <c r="L57" s="139"/>
      <c r="M57" s="139">
        <f t="shared" si="3"/>
        <v>0</v>
      </c>
    </row>
    <row r="58" spans="1:13" s="133" customFormat="1" ht="19.5">
      <c r="A58" s="304"/>
      <c r="B58" s="134" t="s">
        <v>270</v>
      </c>
      <c r="C58" s="135"/>
      <c r="D58" s="132" t="s">
        <v>65</v>
      </c>
      <c r="E58" s="138">
        <v>30000</v>
      </c>
      <c r="F58" s="137">
        <v>0.25</v>
      </c>
      <c r="G58" s="138">
        <f t="shared" si="6"/>
        <v>0</v>
      </c>
      <c r="H58" s="139"/>
      <c r="I58" s="139">
        <f t="shared" si="1"/>
        <v>0</v>
      </c>
      <c r="J58" s="139"/>
      <c r="K58" s="139">
        <f t="shared" si="2"/>
        <v>0</v>
      </c>
      <c r="L58" s="139"/>
      <c r="M58" s="139">
        <f t="shared" si="3"/>
        <v>0</v>
      </c>
    </row>
    <row r="59" spans="1:13" s="133" customFormat="1" ht="19.5">
      <c r="A59" s="304"/>
      <c r="B59" s="143" t="s">
        <v>271</v>
      </c>
      <c r="C59" s="144"/>
      <c r="D59" s="132" t="s">
        <v>238</v>
      </c>
      <c r="E59" s="145">
        <v>10000</v>
      </c>
      <c r="F59" s="142">
        <v>0.5</v>
      </c>
      <c r="G59" s="138">
        <f t="shared" si="6"/>
        <v>0</v>
      </c>
      <c r="H59" s="139"/>
      <c r="I59" s="139">
        <f t="shared" si="1"/>
        <v>0</v>
      </c>
      <c r="J59" s="139"/>
      <c r="K59" s="139">
        <f t="shared" si="2"/>
        <v>0</v>
      </c>
      <c r="L59" s="139"/>
      <c r="M59" s="139">
        <f t="shared" si="3"/>
        <v>0</v>
      </c>
    </row>
    <row r="60" spans="1:13" s="133" customFormat="1" ht="19.5">
      <c r="A60" s="304"/>
      <c r="B60" s="134" t="s">
        <v>272</v>
      </c>
      <c r="C60" s="135"/>
      <c r="D60" s="132" t="s">
        <v>258</v>
      </c>
      <c r="E60" s="138">
        <v>800</v>
      </c>
      <c r="F60" s="137">
        <v>1</v>
      </c>
      <c r="G60" s="138">
        <f t="shared" si="6"/>
        <v>0</v>
      </c>
      <c r="H60" s="139"/>
      <c r="I60" s="139">
        <f t="shared" si="1"/>
        <v>0</v>
      </c>
      <c r="J60" s="139"/>
      <c r="K60" s="139">
        <f t="shared" si="2"/>
        <v>0</v>
      </c>
      <c r="L60" s="139"/>
      <c r="M60" s="139">
        <f t="shared" si="3"/>
        <v>0</v>
      </c>
    </row>
    <row r="61" spans="1:13" s="133" customFormat="1" ht="19.5">
      <c r="A61" s="304"/>
      <c r="B61" s="134" t="s">
        <v>273</v>
      </c>
      <c r="C61" s="135"/>
      <c r="D61" s="147" t="s">
        <v>258</v>
      </c>
      <c r="E61" s="138">
        <v>700</v>
      </c>
      <c r="F61" s="137">
        <v>0.5</v>
      </c>
      <c r="G61" s="138">
        <f>C61*E61*F61</f>
        <v>0</v>
      </c>
      <c r="H61" s="139"/>
      <c r="I61" s="139">
        <f>H61*E61*F61</f>
        <v>0</v>
      </c>
      <c r="J61" s="139"/>
      <c r="K61" s="139">
        <f>J61*E61*F61</f>
        <v>0</v>
      </c>
      <c r="L61" s="139"/>
      <c r="M61" s="139">
        <f>I61+K61</f>
        <v>0</v>
      </c>
    </row>
    <row r="62" spans="1:13" s="133" customFormat="1" ht="19.5">
      <c r="A62" s="304"/>
      <c r="B62" s="174" t="s">
        <v>292</v>
      </c>
      <c r="C62" s="175"/>
      <c r="D62" s="147" t="s">
        <v>64</v>
      </c>
      <c r="E62" s="176">
        <v>10000</v>
      </c>
      <c r="F62" s="177">
        <v>1</v>
      </c>
      <c r="G62" s="141">
        <f>C62*E62*F62</f>
        <v>0</v>
      </c>
      <c r="H62" s="178"/>
      <c r="I62" s="178">
        <f>H62*E62*F62</f>
        <v>0</v>
      </c>
      <c r="J62" s="178"/>
      <c r="K62" s="178">
        <f>J62*E62*F62</f>
        <v>0</v>
      </c>
      <c r="L62" s="178"/>
      <c r="M62" s="178">
        <f>I62+K62</f>
        <v>0</v>
      </c>
    </row>
    <row r="63" spans="1:13" s="133" customFormat="1" ht="19.5">
      <c r="A63" s="304"/>
      <c r="B63" s="179" t="s">
        <v>293</v>
      </c>
      <c r="C63" s="180"/>
      <c r="D63" s="147" t="s">
        <v>64</v>
      </c>
      <c r="E63" s="181"/>
      <c r="F63" s="177">
        <v>1</v>
      </c>
      <c r="G63" s="141">
        <f>C63*E63*F63</f>
        <v>0</v>
      </c>
      <c r="H63" s="178"/>
      <c r="I63" s="178">
        <f>H63*E63*F63</f>
        <v>0</v>
      </c>
      <c r="J63" s="178"/>
      <c r="K63" s="178">
        <f>J63*E63*F63</f>
        <v>0</v>
      </c>
      <c r="L63" s="178"/>
      <c r="M63" s="178">
        <f>I63+K63</f>
        <v>0</v>
      </c>
    </row>
    <row r="64" spans="1:13" s="133" customFormat="1" ht="19.5">
      <c r="A64" s="304"/>
      <c r="B64" s="303" t="s">
        <v>241</v>
      </c>
      <c r="C64" s="303"/>
      <c r="D64" s="303"/>
      <c r="E64" s="303"/>
      <c r="F64" s="156"/>
      <c r="G64" s="160">
        <f>SUM(G50:G63)</f>
        <v>0</v>
      </c>
      <c r="H64" s="160"/>
      <c r="I64" s="160">
        <f>SUM(I50:I63)</f>
        <v>0</v>
      </c>
      <c r="J64" s="160"/>
      <c r="K64" s="160">
        <f>SUM(K50:K63)</f>
        <v>0</v>
      </c>
      <c r="L64" s="160"/>
      <c r="M64" s="160">
        <f>SUM(M50:M63)</f>
        <v>0</v>
      </c>
    </row>
    <row r="65" spans="1:13" ht="19.5" customHeight="1">
      <c r="A65" s="92"/>
      <c r="B65" s="118" t="s">
        <v>185</v>
      </c>
      <c r="C65" s="117"/>
      <c r="D65" s="117"/>
      <c r="E65" s="117"/>
      <c r="F65" s="117"/>
      <c r="G65" s="119">
        <f>G18+G42+G49+G64</f>
        <v>0</v>
      </c>
      <c r="H65" s="119"/>
      <c r="I65" s="124">
        <f>I18+I42+I49+I64</f>
        <v>0</v>
      </c>
      <c r="J65" s="119"/>
      <c r="K65" s="122">
        <f>K18+K42+K49+K64</f>
        <v>0</v>
      </c>
      <c r="L65" s="119"/>
      <c r="M65" s="161">
        <f>M18+M42+M49+M64</f>
        <v>0</v>
      </c>
    </row>
  </sheetData>
  <mergeCells count="13">
    <mergeCell ref="H4:I4"/>
    <mergeCell ref="J4:K4"/>
    <mergeCell ref="A1:M1"/>
    <mergeCell ref="A2:M2"/>
    <mergeCell ref="L4:M4"/>
    <mergeCell ref="C4:G4"/>
    <mergeCell ref="A3:M3"/>
    <mergeCell ref="A6:A18"/>
    <mergeCell ref="A4:B5"/>
    <mergeCell ref="B64:E64"/>
    <mergeCell ref="A50:A64"/>
    <mergeCell ref="A43:A49"/>
    <mergeCell ref="A19:A42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Chance</dc:creator>
  <cp:keywords/>
  <dc:description/>
  <cp:lastModifiedBy>user</cp:lastModifiedBy>
  <cp:lastPrinted>2011-10-21T07:36:43Z</cp:lastPrinted>
  <dcterms:created xsi:type="dcterms:W3CDTF">1997-01-14T01:50:29Z</dcterms:created>
  <dcterms:modified xsi:type="dcterms:W3CDTF">2011-10-31T02:05:19Z</dcterms:modified>
  <cp:category/>
  <cp:version/>
  <cp:contentType/>
  <cp:contentStatus/>
</cp:coreProperties>
</file>