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2120" windowHeight="4350" activeTab="0"/>
  </bookViews>
  <sheets>
    <sheet name="Sheet1" sheetId="1" r:id="rId1"/>
  </sheet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<sst xmlns="http://schemas.openxmlformats.org/spreadsheetml/2006/main" count="56" uniqueCount="49">
  <si>
    <t>01一般公共事務</t>
  </si>
  <si>
    <t>受雇人員報酬</t>
  </si>
  <si>
    <t>債務利息</t>
  </si>
  <si>
    <t>土地租金支出</t>
  </si>
  <si>
    <t>對企業</t>
  </si>
  <si>
    <t>對政府</t>
  </si>
  <si>
    <t>對國外</t>
  </si>
  <si>
    <t>經常支出合計</t>
  </si>
  <si>
    <t>土地購入</t>
  </si>
  <si>
    <t>非住宅房屋</t>
  </si>
  <si>
    <t>營建工程</t>
  </si>
  <si>
    <t>運輸工具</t>
  </si>
  <si>
    <t>土地改良</t>
  </si>
  <si>
    <t>資本支出合計</t>
  </si>
  <si>
    <t>總計</t>
  </si>
  <si>
    <t>經常移轉</t>
  </si>
  <si>
    <t>投資及增資</t>
  </si>
  <si>
    <t>無形資產購入</t>
  </si>
  <si>
    <t>住宅</t>
  </si>
  <si>
    <t>固定資本形成</t>
  </si>
  <si>
    <t>經常支出</t>
  </si>
  <si>
    <t>資本支出</t>
  </si>
  <si>
    <t>02防衛</t>
  </si>
  <si>
    <t>03公共秩序與安全</t>
  </si>
  <si>
    <t>04教育</t>
  </si>
  <si>
    <t>05保健</t>
  </si>
  <si>
    <t>06社會安全與福利</t>
  </si>
  <si>
    <t>07住宅與社區服務</t>
  </si>
  <si>
    <t>08娛樂、文化與宗教</t>
  </si>
  <si>
    <t>09燃料與能源</t>
  </si>
  <si>
    <t>10農、林、漁、牧業</t>
  </si>
  <si>
    <t>12運輸及通信</t>
  </si>
  <si>
    <t>13其他經濟服務</t>
  </si>
  <si>
    <t>對家庭及民間
非營利機構</t>
  </si>
  <si>
    <t>11礦業、製造業及營造業</t>
  </si>
  <si>
    <t>　　　　經濟性分類
職能別分類</t>
  </si>
  <si>
    <t>商品及勞務
購買支出</t>
  </si>
  <si>
    <t>單位：新臺幣千元</t>
  </si>
  <si>
    <t>資本移轉</t>
  </si>
  <si>
    <t>對營業基金</t>
  </si>
  <si>
    <t>對非營業基金</t>
  </si>
  <si>
    <t>對民間企業</t>
  </si>
  <si>
    <t>機器及
其他設備</t>
  </si>
  <si>
    <t>14環境保護</t>
  </si>
  <si>
    <t>15其他支出</t>
  </si>
  <si>
    <t>資訊軟體</t>
  </si>
  <si>
    <t>　　　　 歲出按職能及經濟性綜合分類表　　　　</t>
  </si>
  <si>
    <t>　中華民國 101 年度</t>
  </si>
  <si>
    <t>內政部 彙編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</si>
</sst>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0"/>
      <name val="標楷體"/>
      <family val="4"/>
    </font>
    <font>
      <sz val="10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8"/>
      <name val="細明體"/>
      <family val="3"/>
    </font>
    <font>
      <sz val="8"/>
      <name val="Arial"/>
      <family val="2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77" fontId="8" fillId="0" borderId="12" xfId="0" applyNumberFormat="1" applyFont="1" applyBorder="1" applyAlignment="1" applyProtection="1">
      <alignment vertical="center" wrapText="1"/>
      <protection/>
    </xf>
    <xf numFmtId="177" fontId="8" fillId="0" borderId="12" xfId="0" applyNumberFormat="1" applyFont="1" applyBorder="1" applyAlignment="1" applyProtection="1">
      <alignment vertical="center" wrapText="1"/>
      <protection locked="0"/>
    </xf>
    <xf numFmtId="177" fontId="8" fillId="0" borderId="13" xfId="0" applyNumberFormat="1" applyFont="1" applyBorder="1" applyAlignment="1" applyProtection="1">
      <alignment vertical="center" wrapText="1"/>
      <protection locked="0"/>
    </xf>
    <xf numFmtId="177" fontId="8" fillId="0" borderId="13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distributed" vertical="center" wrapText="1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right"/>
    </xf>
    <xf numFmtId="177" fontId="8" fillId="0" borderId="16" xfId="0" applyNumberFormat="1" applyFont="1" applyBorder="1" applyAlignment="1" applyProtection="1">
      <alignment vertical="center" wrapText="1"/>
      <protection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/>
    </xf>
    <xf numFmtId="0" fontId="0" fillId="0" borderId="21" xfId="0" applyBorder="1" applyAlignment="1">
      <alignment horizontal="distributed"/>
    </xf>
    <xf numFmtId="0" fontId="0" fillId="0" borderId="22" xfId="0" applyBorder="1" applyAlignment="1">
      <alignment horizontal="distributed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4"/>
  <sheetViews>
    <sheetView tabSelected="1" zoomScaleSheetLayoutView="100" zoomScalePageLayoutView="0" workbookViewId="0" topLeftCell="A1">
      <pane xSplit="1" ySplit="7" topLeftCell="U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C8" sqref="AC8"/>
    </sheetView>
  </sheetViews>
  <sheetFormatPr defaultColWidth="9.00390625" defaultRowHeight="16.5"/>
  <cols>
    <col min="1" max="1" width="18.875" style="0" bestFit="1" customWidth="1"/>
    <col min="2" max="2" width="12.25390625" style="0" bestFit="1" customWidth="1"/>
    <col min="3" max="6" width="12.25390625" style="0" customWidth="1"/>
    <col min="7" max="7" width="15.125" style="0" customWidth="1"/>
    <col min="8" max="9" width="12.25390625" style="0" customWidth="1"/>
    <col min="10" max="10" width="21.00390625" style="0" customWidth="1"/>
    <col min="11" max="14" width="12.25390625" style="0" customWidth="1"/>
    <col min="15" max="15" width="18.875" style="0" customWidth="1"/>
    <col min="16" max="17" width="12.25390625" style="0" customWidth="1"/>
    <col min="19" max="19" width="12.25390625" style="0" customWidth="1"/>
    <col min="22" max="27" width="12.25390625" style="0" customWidth="1"/>
    <col min="28" max="29" width="16.625" style="0" customWidth="1"/>
  </cols>
  <sheetData>
    <row r="2" spans="1:29" ht="19.5">
      <c r="A2" s="25" t="s">
        <v>48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 t="str">
        <f>A2</f>
        <v>內政部 彙編</v>
      </c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ht="21">
      <c r="A3" s="29" t="s">
        <v>46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9" t="str">
        <f>A3&amp;" "</f>
        <v>　　　　 歲出按職能及經濟性綜合分類表　　　　 </v>
      </c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29" ht="16.5">
      <c r="A4" s="17"/>
      <c r="B4" s="17"/>
      <c r="C4" s="17"/>
      <c r="D4" s="18"/>
      <c r="E4" s="18"/>
      <c r="F4" s="18"/>
      <c r="G4" s="31" t="s">
        <v>47</v>
      </c>
      <c r="H4" s="31"/>
      <c r="I4" s="19"/>
      <c r="J4" s="18"/>
      <c r="K4" s="17"/>
      <c r="L4" s="18"/>
      <c r="M4" s="18"/>
      <c r="N4" s="15" t="s">
        <v>37</v>
      </c>
      <c r="O4" s="10"/>
      <c r="P4" s="4"/>
      <c r="Q4" s="18"/>
      <c r="R4" s="19"/>
      <c r="S4" s="18"/>
      <c r="T4" s="15"/>
      <c r="V4" s="31" t="str">
        <f>G4&amp;"  "</f>
        <v>　中華民國 101 年度  </v>
      </c>
      <c r="W4" s="31"/>
      <c r="X4" s="18"/>
      <c r="Y4" s="18"/>
      <c r="Z4" s="18"/>
      <c r="AA4" s="18"/>
      <c r="AB4" s="19"/>
      <c r="AC4" s="15" t="str">
        <f>N4</f>
        <v>單位：新臺幣千元</v>
      </c>
    </row>
    <row r="5" spans="1:29" ht="16.5" customHeight="1">
      <c r="A5" s="32" t="s">
        <v>35</v>
      </c>
      <c r="B5" s="39" t="s">
        <v>20</v>
      </c>
      <c r="C5" s="40"/>
      <c r="D5" s="40"/>
      <c r="E5" s="40"/>
      <c r="F5" s="40"/>
      <c r="G5" s="40"/>
      <c r="H5" s="40"/>
      <c r="I5" s="40"/>
      <c r="J5" s="41"/>
      <c r="K5" s="39" t="s">
        <v>21</v>
      </c>
      <c r="L5" s="40"/>
      <c r="M5" s="40"/>
      <c r="N5" s="41"/>
      <c r="O5" s="32" t="str">
        <f>A5</f>
        <v>　　　　經濟性分類
職能別分類</v>
      </c>
      <c r="P5" s="39" t="s">
        <v>21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1"/>
      <c r="AC5" s="36" t="s">
        <v>14</v>
      </c>
    </row>
    <row r="6" spans="1:29" ht="16.5">
      <c r="A6" s="33"/>
      <c r="B6" s="35" t="s">
        <v>1</v>
      </c>
      <c r="C6" s="35" t="s">
        <v>36</v>
      </c>
      <c r="D6" s="35" t="s">
        <v>2</v>
      </c>
      <c r="E6" s="35" t="s">
        <v>3</v>
      </c>
      <c r="F6" s="43" t="s">
        <v>15</v>
      </c>
      <c r="G6" s="44"/>
      <c r="H6" s="44"/>
      <c r="I6" s="47"/>
      <c r="J6" s="35" t="s">
        <v>7</v>
      </c>
      <c r="K6" s="42" t="s">
        <v>16</v>
      </c>
      <c r="L6" s="42"/>
      <c r="M6" s="42"/>
      <c r="N6" s="9" t="s">
        <v>38</v>
      </c>
      <c r="O6" s="33"/>
      <c r="P6" s="43" t="s">
        <v>38</v>
      </c>
      <c r="Q6" s="45"/>
      <c r="R6" s="46"/>
      <c r="S6" s="35" t="s">
        <v>8</v>
      </c>
      <c r="T6" s="35" t="s">
        <v>17</v>
      </c>
      <c r="U6" s="43" t="s">
        <v>19</v>
      </c>
      <c r="V6" s="44"/>
      <c r="W6" s="45"/>
      <c r="X6" s="45"/>
      <c r="Y6" s="45"/>
      <c r="Z6" s="45"/>
      <c r="AA6" s="46"/>
      <c r="AB6" s="35" t="s">
        <v>13</v>
      </c>
      <c r="AC6" s="37"/>
    </row>
    <row r="7" spans="1:29" s="2" customFormat="1" ht="28.5">
      <c r="A7" s="34"/>
      <c r="B7" s="35"/>
      <c r="C7" s="35"/>
      <c r="D7" s="35"/>
      <c r="E7" s="35"/>
      <c r="F7" s="3" t="s">
        <v>4</v>
      </c>
      <c r="G7" s="3" t="s">
        <v>33</v>
      </c>
      <c r="H7" s="3" t="s">
        <v>5</v>
      </c>
      <c r="I7" s="3" t="s">
        <v>6</v>
      </c>
      <c r="J7" s="35"/>
      <c r="K7" s="3" t="s">
        <v>39</v>
      </c>
      <c r="L7" s="3" t="s">
        <v>40</v>
      </c>
      <c r="M7" s="3" t="s">
        <v>41</v>
      </c>
      <c r="N7" s="3" t="s">
        <v>4</v>
      </c>
      <c r="O7" s="34"/>
      <c r="P7" s="3" t="s">
        <v>33</v>
      </c>
      <c r="Q7" s="3" t="s">
        <v>5</v>
      </c>
      <c r="R7" s="3" t="s">
        <v>6</v>
      </c>
      <c r="S7" s="35"/>
      <c r="T7" s="35"/>
      <c r="U7" s="3" t="s">
        <v>18</v>
      </c>
      <c r="V7" s="3" t="s">
        <v>9</v>
      </c>
      <c r="W7" s="3" t="s">
        <v>10</v>
      </c>
      <c r="X7" s="3" t="s">
        <v>11</v>
      </c>
      <c r="Y7" s="3" t="s">
        <v>45</v>
      </c>
      <c r="Z7" s="3" t="s">
        <v>42</v>
      </c>
      <c r="AA7" s="3" t="s">
        <v>12</v>
      </c>
      <c r="AB7" s="35"/>
      <c r="AC7" s="38"/>
    </row>
    <row r="8" spans="1:29" s="1" customFormat="1" ht="42" customHeight="1">
      <c r="A8" s="11" t="s">
        <v>14</v>
      </c>
      <c r="B8" s="5">
        <f>SUM(B9:B23)</f>
        <v>1983851</v>
      </c>
      <c r="C8" s="5">
        <f aca="true" t="shared" si="0" ref="C8:J8">SUM(C9:C23)</f>
        <v>931577</v>
      </c>
      <c r="D8" s="5">
        <f t="shared" si="0"/>
        <v>0</v>
      </c>
      <c r="E8" s="5">
        <f t="shared" si="0"/>
        <v>23</v>
      </c>
      <c r="F8" s="5">
        <f t="shared" si="0"/>
        <v>40</v>
      </c>
      <c r="G8" s="5">
        <f t="shared" si="0"/>
        <v>74564608</v>
      </c>
      <c r="H8" s="5">
        <f t="shared" si="0"/>
        <v>17981256</v>
      </c>
      <c r="I8" s="5">
        <f t="shared" si="0"/>
        <v>0</v>
      </c>
      <c r="J8" s="5">
        <f t="shared" si="0"/>
        <v>95461355</v>
      </c>
      <c r="K8" s="5">
        <f>SUM(K9:K23)</f>
        <v>0</v>
      </c>
      <c r="L8" s="5">
        <f aca="true" t="shared" si="1" ref="L8:T8">SUM(L9:L23)</f>
        <v>0</v>
      </c>
      <c r="M8" s="5">
        <f t="shared" si="1"/>
        <v>0</v>
      </c>
      <c r="N8" s="5">
        <f t="shared" si="1"/>
        <v>0</v>
      </c>
      <c r="O8" s="11" t="str">
        <f>A8</f>
        <v>總計</v>
      </c>
      <c r="P8" s="5">
        <f t="shared" si="1"/>
        <v>450206</v>
      </c>
      <c r="Q8" s="5">
        <f t="shared" si="1"/>
        <v>517325</v>
      </c>
      <c r="R8" s="5">
        <f t="shared" si="1"/>
        <v>0</v>
      </c>
      <c r="S8" s="5">
        <f t="shared" si="1"/>
        <v>0</v>
      </c>
      <c r="T8" s="5">
        <f t="shared" si="1"/>
        <v>0</v>
      </c>
      <c r="U8" s="5">
        <f aca="true" t="shared" si="2" ref="U8:AA8">SUM(U9:U23)</f>
        <v>0</v>
      </c>
      <c r="V8" s="5">
        <f t="shared" si="2"/>
        <v>7006</v>
      </c>
      <c r="W8" s="5">
        <f t="shared" si="2"/>
        <v>0</v>
      </c>
      <c r="X8" s="5">
        <f>SUM(X9:X23)</f>
        <v>735</v>
      </c>
      <c r="Y8" s="5">
        <f t="shared" si="2"/>
        <v>200577</v>
      </c>
      <c r="Z8" s="5">
        <f t="shared" si="2"/>
        <v>55937</v>
      </c>
      <c r="AA8" s="5">
        <f t="shared" si="2"/>
        <v>0</v>
      </c>
      <c r="AB8" s="5">
        <f aca="true" t="shared" si="3" ref="AB8:AB23">SUM(,K8:T8,U8:AA8)</f>
        <v>1231786</v>
      </c>
      <c r="AC8" s="16">
        <f aca="true" t="shared" si="4" ref="AC8:AC23">SUM(J8,AB8)</f>
        <v>96693141</v>
      </c>
    </row>
    <row r="9" spans="1:29" ht="42" customHeight="1">
      <c r="A9" s="12" t="s">
        <v>0</v>
      </c>
      <c r="B9" s="6">
        <v>1563351</v>
      </c>
      <c r="C9" s="6">
        <v>654977</v>
      </c>
      <c r="D9" s="6">
        <v>0</v>
      </c>
      <c r="E9" s="6">
        <v>23</v>
      </c>
      <c r="F9" s="6">
        <v>40</v>
      </c>
      <c r="G9" s="6">
        <v>38029</v>
      </c>
      <c r="H9" s="6">
        <v>457118</v>
      </c>
      <c r="I9" s="6">
        <v>0</v>
      </c>
      <c r="J9" s="5">
        <f aca="true" t="shared" si="5" ref="J9:J23">SUM(B9:I9)</f>
        <v>2713538</v>
      </c>
      <c r="K9" s="6">
        <v>0</v>
      </c>
      <c r="L9" s="6">
        <v>0</v>
      </c>
      <c r="M9" s="6">
        <v>0</v>
      </c>
      <c r="N9" s="6">
        <v>0</v>
      </c>
      <c r="O9" s="12" t="str">
        <f aca="true" t="shared" si="6" ref="O9:O23">A9</f>
        <v>01一般公共事務</v>
      </c>
      <c r="P9" s="6">
        <v>300000</v>
      </c>
      <c r="Q9" s="6">
        <v>367119</v>
      </c>
      <c r="R9" s="6">
        <v>0</v>
      </c>
      <c r="S9" s="6">
        <v>0</v>
      </c>
      <c r="T9" s="6">
        <v>0</v>
      </c>
      <c r="U9" s="6">
        <v>0</v>
      </c>
      <c r="V9" s="6">
        <v>7006</v>
      </c>
      <c r="W9" s="6">
        <v>0</v>
      </c>
      <c r="X9" s="6">
        <v>735</v>
      </c>
      <c r="Y9" s="6">
        <v>197905</v>
      </c>
      <c r="Z9" s="6">
        <v>51380</v>
      </c>
      <c r="AA9" s="6">
        <v>0</v>
      </c>
      <c r="AB9" s="5">
        <f t="shared" si="3"/>
        <v>924145</v>
      </c>
      <c r="AC9" s="5">
        <f t="shared" si="4"/>
        <v>3637683</v>
      </c>
    </row>
    <row r="10" spans="1:29" ht="42" customHeight="1">
      <c r="A10" s="13" t="s">
        <v>22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5">
        <f t="shared" si="5"/>
        <v>0</v>
      </c>
      <c r="K10" s="6">
        <v>0</v>
      </c>
      <c r="L10" s="6">
        <v>0</v>
      </c>
      <c r="M10" s="6">
        <v>0</v>
      </c>
      <c r="N10" s="6">
        <v>0</v>
      </c>
      <c r="O10" s="13" t="str">
        <f t="shared" si="6"/>
        <v>02防衛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5">
        <f t="shared" si="3"/>
        <v>0</v>
      </c>
      <c r="AC10" s="5">
        <f t="shared" si="4"/>
        <v>0</v>
      </c>
    </row>
    <row r="11" spans="1:29" ht="42" customHeight="1">
      <c r="A11" s="13" t="s">
        <v>23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5">
        <f t="shared" si="5"/>
        <v>0</v>
      </c>
      <c r="K11" s="6">
        <v>0</v>
      </c>
      <c r="L11" s="6">
        <v>0</v>
      </c>
      <c r="M11" s="6">
        <v>0</v>
      </c>
      <c r="N11" s="6">
        <v>0</v>
      </c>
      <c r="O11" s="13" t="str">
        <f t="shared" si="6"/>
        <v>03公共秩序與安全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5">
        <f t="shared" si="3"/>
        <v>0</v>
      </c>
      <c r="AC11" s="5">
        <f t="shared" si="4"/>
        <v>0</v>
      </c>
    </row>
    <row r="12" spans="1:29" ht="42" customHeight="1">
      <c r="A12" s="13" t="s">
        <v>24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5">
        <f t="shared" si="5"/>
        <v>0</v>
      </c>
      <c r="K12" s="6">
        <v>0</v>
      </c>
      <c r="L12" s="6">
        <v>0</v>
      </c>
      <c r="M12" s="6">
        <v>0</v>
      </c>
      <c r="N12" s="6">
        <v>0</v>
      </c>
      <c r="O12" s="13" t="str">
        <f t="shared" si="6"/>
        <v>04教育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5">
        <f t="shared" si="3"/>
        <v>0</v>
      </c>
      <c r="AC12" s="5">
        <f t="shared" si="4"/>
        <v>0</v>
      </c>
    </row>
    <row r="13" spans="1:29" ht="42" customHeight="1">
      <c r="A13" s="13" t="s">
        <v>25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5">
        <f t="shared" si="5"/>
        <v>0</v>
      </c>
      <c r="K13" s="6">
        <v>0</v>
      </c>
      <c r="L13" s="6">
        <v>0</v>
      </c>
      <c r="M13" s="6">
        <v>0</v>
      </c>
      <c r="N13" s="6">
        <v>0</v>
      </c>
      <c r="O13" s="13" t="str">
        <f t="shared" si="6"/>
        <v>05保健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5">
        <f t="shared" si="3"/>
        <v>0</v>
      </c>
      <c r="AC13" s="5">
        <f t="shared" si="4"/>
        <v>0</v>
      </c>
    </row>
    <row r="14" spans="1:29" ht="42" customHeight="1">
      <c r="A14" s="13" t="s">
        <v>26</v>
      </c>
      <c r="B14" s="6">
        <v>380205</v>
      </c>
      <c r="C14" s="6">
        <v>276600</v>
      </c>
      <c r="D14" s="6">
        <v>0</v>
      </c>
      <c r="E14" s="6">
        <v>0</v>
      </c>
      <c r="F14" s="6">
        <v>0</v>
      </c>
      <c r="G14" s="6">
        <v>74526579</v>
      </c>
      <c r="H14" s="6">
        <v>17524138</v>
      </c>
      <c r="I14" s="6">
        <v>0</v>
      </c>
      <c r="J14" s="5">
        <f t="shared" si="5"/>
        <v>92707522</v>
      </c>
      <c r="K14" s="6">
        <v>0</v>
      </c>
      <c r="L14" s="6">
        <v>0</v>
      </c>
      <c r="M14" s="6">
        <v>0</v>
      </c>
      <c r="N14" s="6">
        <v>0</v>
      </c>
      <c r="O14" s="13" t="str">
        <f t="shared" si="6"/>
        <v>06社會安全與福利</v>
      </c>
      <c r="P14" s="6">
        <v>150206</v>
      </c>
      <c r="Q14" s="6">
        <v>150206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2672</v>
      </c>
      <c r="Z14" s="6">
        <v>4557</v>
      </c>
      <c r="AA14" s="6">
        <v>0</v>
      </c>
      <c r="AB14" s="5">
        <f t="shared" si="3"/>
        <v>307641</v>
      </c>
      <c r="AC14" s="5">
        <f t="shared" si="4"/>
        <v>93015163</v>
      </c>
    </row>
    <row r="15" spans="1:29" ht="42" customHeight="1">
      <c r="A15" s="13" t="s">
        <v>27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5">
        <f t="shared" si="5"/>
        <v>0</v>
      </c>
      <c r="K15" s="6">
        <v>0</v>
      </c>
      <c r="L15" s="6">
        <v>0</v>
      </c>
      <c r="M15" s="6">
        <v>0</v>
      </c>
      <c r="N15" s="6">
        <v>0</v>
      </c>
      <c r="O15" s="13" t="str">
        <f t="shared" si="6"/>
        <v>07住宅與社區服務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5">
        <f t="shared" si="3"/>
        <v>0</v>
      </c>
      <c r="AC15" s="5">
        <f t="shared" si="4"/>
        <v>0</v>
      </c>
    </row>
    <row r="16" spans="1:29" ht="42" customHeight="1">
      <c r="A16" s="13" t="s">
        <v>28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5">
        <f t="shared" si="5"/>
        <v>0</v>
      </c>
      <c r="K16" s="6">
        <v>0</v>
      </c>
      <c r="L16" s="6">
        <v>0</v>
      </c>
      <c r="M16" s="6">
        <v>0</v>
      </c>
      <c r="N16" s="6">
        <v>0</v>
      </c>
      <c r="O16" s="13" t="str">
        <f t="shared" si="6"/>
        <v>08娛樂、文化與宗教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5">
        <f t="shared" si="3"/>
        <v>0</v>
      </c>
      <c r="AC16" s="5">
        <f t="shared" si="4"/>
        <v>0</v>
      </c>
    </row>
    <row r="17" spans="1:29" ht="42" customHeight="1">
      <c r="A17" s="13" t="s">
        <v>29</v>
      </c>
      <c r="B17" s="6"/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5">
        <f t="shared" si="5"/>
        <v>0</v>
      </c>
      <c r="K17" s="6">
        <v>0</v>
      </c>
      <c r="L17" s="6">
        <v>0</v>
      </c>
      <c r="M17" s="6">
        <v>0</v>
      </c>
      <c r="N17" s="6">
        <v>0</v>
      </c>
      <c r="O17" s="13" t="str">
        <f t="shared" si="6"/>
        <v>09燃料與能源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5">
        <f t="shared" si="3"/>
        <v>0</v>
      </c>
      <c r="AC17" s="5">
        <f t="shared" si="4"/>
        <v>0</v>
      </c>
    </row>
    <row r="18" spans="1:29" ht="42" customHeight="1">
      <c r="A18" s="13" t="s">
        <v>30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5">
        <f t="shared" si="5"/>
        <v>0</v>
      </c>
      <c r="K18" s="6">
        <v>0</v>
      </c>
      <c r="L18" s="6">
        <v>0</v>
      </c>
      <c r="M18" s="6">
        <v>0</v>
      </c>
      <c r="N18" s="6">
        <v>0</v>
      </c>
      <c r="O18" s="13" t="str">
        <f t="shared" si="6"/>
        <v>10農、林、漁、牧業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5">
        <f t="shared" si="3"/>
        <v>0</v>
      </c>
      <c r="AC18" s="5">
        <f t="shared" si="4"/>
        <v>0</v>
      </c>
    </row>
    <row r="19" spans="1:29" ht="42" customHeight="1">
      <c r="A19" s="13" t="s">
        <v>34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5">
        <f t="shared" si="5"/>
        <v>0</v>
      </c>
      <c r="K19" s="6">
        <v>0</v>
      </c>
      <c r="L19" s="6">
        <v>0</v>
      </c>
      <c r="M19" s="6">
        <v>0</v>
      </c>
      <c r="N19" s="6">
        <v>0</v>
      </c>
      <c r="O19" s="13" t="str">
        <f t="shared" si="6"/>
        <v>11礦業、製造業及營造業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5">
        <f t="shared" si="3"/>
        <v>0</v>
      </c>
      <c r="AC19" s="5">
        <f t="shared" si="4"/>
        <v>0</v>
      </c>
    </row>
    <row r="20" spans="1:29" ht="42" customHeight="1">
      <c r="A20" s="13" t="s">
        <v>31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5">
        <f t="shared" si="5"/>
        <v>0</v>
      </c>
      <c r="K20" s="6">
        <v>0</v>
      </c>
      <c r="L20" s="6">
        <v>0</v>
      </c>
      <c r="M20" s="6">
        <v>0</v>
      </c>
      <c r="N20" s="6">
        <v>0</v>
      </c>
      <c r="O20" s="13" t="str">
        <f t="shared" si="6"/>
        <v>12運輸及通信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5">
        <f t="shared" si="3"/>
        <v>0</v>
      </c>
      <c r="AC20" s="5">
        <f t="shared" si="4"/>
        <v>0</v>
      </c>
    </row>
    <row r="21" spans="1:29" ht="42" customHeight="1">
      <c r="A21" s="13" t="s">
        <v>32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5">
        <f t="shared" si="5"/>
        <v>0</v>
      </c>
      <c r="K21" s="6">
        <v>0</v>
      </c>
      <c r="L21" s="6">
        <v>0</v>
      </c>
      <c r="M21" s="6">
        <v>0</v>
      </c>
      <c r="N21" s="6">
        <v>0</v>
      </c>
      <c r="O21" s="13" t="str">
        <f t="shared" si="6"/>
        <v>13其他經濟服務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5">
        <f t="shared" si="3"/>
        <v>0</v>
      </c>
      <c r="AC21" s="5">
        <f t="shared" si="4"/>
        <v>0</v>
      </c>
    </row>
    <row r="22" spans="1:29" s="22" customFormat="1" ht="42" customHeight="1">
      <c r="A22" s="13" t="s">
        <v>43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5">
        <f>SUM(B22:I22)</f>
        <v>0</v>
      </c>
      <c r="K22" s="6">
        <v>0</v>
      </c>
      <c r="L22" s="6">
        <v>0</v>
      </c>
      <c r="M22" s="6">
        <v>0</v>
      </c>
      <c r="N22" s="6">
        <v>0</v>
      </c>
      <c r="O22" s="13" t="str">
        <f>A22</f>
        <v>14環境保護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5">
        <f t="shared" si="3"/>
        <v>0</v>
      </c>
      <c r="AC22" s="5">
        <f t="shared" si="4"/>
        <v>0</v>
      </c>
    </row>
    <row r="23" spans="1:29" ht="42" customHeight="1">
      <c r="A23" s="14" t="s">
        <v>44</v>
      </c>
      <c r="B23" s="7">
        <v>40295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8">
        <f t="shared" si="5"/>
        <v>40295</v>
      </c>
      <c r="K23" s="7">
        <v>0</v>
      </c>
      <c r="L23" s="7">
        <v>0</v>
      </c>
      <c r="M23" s="7">
        <v>0</v>
      </c>
      <c r="N23" s="7">
        <v>0</v>
      </c>
      <c r="O23" s="14" t="str">
        <f t="shared" si="6"/>
        <v>15其他支出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8">
        <f t="shared" si="3"/>
        <v>0</v>
      </c>
      <c r="AC23" s="8">
        <f t="shared" si="4"/>
        <v>40295</v>
      </c>
    </row>
    <row r="24" spans="4:26" ht="16.5">
      <c r="D24" s="23">
        <v>1</v>
      </c>
      <c r="K24" s="20">
        <f>D24+1</f>
        <v>2</v>
      </c>
      <c r="R24" s="24">
        <f>D24+2</f>
        <v>3</v>
      </c>
      <c r="Z24" s="21">
        <f>D24+3</f>
        <v>4</v>
      </c>
    </row>
  </sheetData>
  <sheetProtection password="CFD1" sheet="1" objects="1" scenarios="1"/>
  <mergeCells count="24">
    <mergeCell ref="C6:C7"/>
    <mergeCell ref="D6:D7"/>
    <mergeCell ref="F6:I6"/>
    <mergeCell ref="B5:J5"/>
    <mergeCell ref="AC5:AC7"/>
    <mergeCell ref="AB6:AB7"/>
    <mergeCell ref="P5:AB5"/>
    <mergeCell ref="K6:M6"/>
    <mergeCell ref="S6:S7"/>
    <mergeCell ref="T6:T7"/>
    <mergeCell ref="U6:AA6"/>
    <mergeCell ref="K5:N5"/>
    <mergeCell ref="P6:R6"/>
    <mergeCell ref="O5:O7"/>
    <mergeCell ref="A2:N2"/>
    <mergeCell ref="O2:AC2"/>
    <mergeCell ref="A3:N3"/>
    <mergeCell ref="O3:AC3"/>
    <mergeCell ref="V4:W4"/>
    <mergeCell ref="A5:A7"/>
    <mergeCell ref="G4:H4"/>
    <mergeCell ref="J6:J7"/>
    <mergeCell ref="B6:B7"/>
    <mergeCell ref="E6:E7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Header>&amp;L &amp;"標楷體" &amp;14
&amp;16
&amp;10&amp;C&amp;"標楷體" &amp;14 &amp;B &amp;16
&amp;10
 &amp;B &amp;R &amp;"標楷體" &amp;14
&amp;16
&amp;10</oddHeader>
  </headerFooter>
  <ignoredErrors>
    <ignoredError sqref="O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klchennb</dc:creator>
  <cp:keywords/>
  <dc:description/>
  <cp:lastModifiedBy>曹翠蘭</cp:lastModifiedBy>
  <cp:lastPrinted>2013-01-27T07:43:20Z</cp:lastPrinted>
  <dcterms:created xsi:type="dcterms:W3CDTF">2003-10-17T00:51:25Z</dcterms:created>
  <dcterms:modified xsi:type="dcterms:W3CDTF">2013-07-26T09:09:02Z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-1046989653</vt:i4>
  </property>
  <property fmtid="{D5CDD505-2E9C-101B-9397-08002B2CF9AE}" pid="3" name="_EmailSubject">
    <vt:lpwstr>歲出按職能及經濟性綜合分類表</vt:lpwstr>
  </property>
  <property fmtid="{D5CDD505-2E9C-101B-9397-08002B2CF9AE}" pid="4" name="_AuthorEmail">
    <vt:lpwstr>tjc@dgbas.gov.tw</vt:lpwstr>
  </property>
  <property fmtid="{D5CDD505-2E9C-101B-9397-08002B2CF9AE}" pid="5" name="_AuthorEmailDisplayName">
    <vt:lpwstr>周采蓉</vt:lpwstr>
  </property>
  <property fmtid="{D5CDD505-2E9C-101B-9397-08002B2CF9AE}" pid="6" name="_PreviousAdHocReviewCycleID">
    <vt:i4>-56531425</vt:i4>
  </property>
  <property fmtid="{D5CDD505-2E9C-101B-9397-08002B2CF9AE}" pid="7" name="_ReviewingToolsShownOnce">
    <vt:lpwstr/>
  </property>
</Properties>
</file>