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ThisWorkbook" defaultThemeVersion="124226"/>
  <mc:AlternateContent xmlns:mc="http://schemas.openxmlformats.org/markup-compatibility/2006">
    <mc:Choice Requires="x15">
      <x15ac:absPath xmlns:x15ac="http://schemas.microsoft.com/office/spreadsheetml/2010/11/ac" url="D:\moi5822資料夾\筱庭-承辦中\5.立法院宣導及補助季報\108年起-通案決議揭露計畫型補助款\10904-108年度\"/>
    </mc:Choice>
  </mc:AlternateContent>
  <xr:revisionPtr revIDLastSave="0" documentId="13_ncr:1_{D147D587-45E5-4FA1-BF3E-8A731600DEF1}" xr6:coauthVersionLast="36" xr6:coauthVersionMax="36" xr10:uidLastSave="{00000000-0000-0000-0000-000000000000}"/>
  <bookViews>
    <workbookView xWindow="32772" yWindow="96" windowWidth="23040" windowHeight="7956" tabRatio="760" firstSheet="1" activeTab="1" xr2:uid="{00000000-000D-0000-FFFF-FFFF00000000}"/>
  </bookViews>
  <sheets>
    <sheet name="格式範例" sheetId="6" state="hidden" r:id="rId1"/>
    <sheet name="主管總表" sheetId="14" r:id="rId2"/>
    <sheet name="內政部" sheetId="27" r:id="rId3"/>
    <sheet name="營建署" sheetId="37" r:id="rId4"/>
    <sheet name="消防署" sheetId="35" r:id="rId5"/>
    <sheet name="役政署 " sheetId="29" r:id="rId6"/>
    <sheet name="移民署" sheetId="30" r:id="rId7"/>
    <sheet name="建研所" sheetId="36" r:id="rId8"/>
    <sheet name="營建建設基金" sheetId="31" r:id="rId9"/>
    <sheet name="國土永續發展基金" sheetId="32" r:id="rId10"/>
    <sheet name="新住民發展基金" sheetId="33" r:id="rId11"/>
    <sheet name="研發及產業訓儲替代役基金" sheetId="34" r:id="rId12"/>
    <sheet name="公務檢核" sheetId="13" state="hidden" r:id="rId13"/>
  </sheets>
  <definedNames>
    <definedName name="_xlnm._FilterDatabase" localSheetId="11" hidden="1">研發及產業訓儲替代役基金!$A$6:$D$6</definedName>
    <definedName name="_xlnm._FilterDatabase" localSheetId="4" hidden="1">消防署!$A$5:$F$146</definedName>
    <definedName name="_xlnm._FilterDatabase" localSheetId="9" hidden="1">國土永續發展基金!$A$6:$D$6</definedName>
    <definedName name="_xlnm._FilterDatabase" localSheetId="10" hidden="1">新住民發展基金!$A$6:$D$6</definedName>
    <definedName name="_xlnm._FilterDatabase" localSheetId="8" hidden="1">營建建設基金!$A$6:$E$6</definedName>
    <definedName name="_xlnm.Print_Area" localSheetId="2">內政部!$A$2:$D$109</definedName>
    <definedName name="_xlnm.Print_Area" localSheetId="1">主管總表!$A$1:$C$24</definedName>
    <definedName name="_xlnm.Print_Area" localSheetId="5">'役政署 '!$A$2:$D$127</definedName>
    <definedName name="_xlnm.Print_Area" localSheetId="7">建研所!$A$2:$D$29</definedName>
    <definedName name="_xlnm.Print_Area" localSheetId="11">研發及產業訓儲替代役基金!$A$2:$D$30</definedName>
    <definedName name="_xlnm.Print_Area" localSheetId="0">格式範例!$A$1:$H$16</definedName>
    <definedName name="_xlnm.Print_Area" localSheetId="4">消防署!$A$2:$D$146</definedName>
    <definedName name="_xlnm.Print_Area" localSheetId="9">國土永續發展基金!$A$2:$D$20</definedName>
    <definedName name="_xlnm.Print_Area" localSheetId="6">移民署!$A$2:$D$32</definedName>
    <definedName name="_xlnm.Print_Area" localSheetId="10">新住民發展基金!$A$2:$D$196</definedName>
    <definedName name="_xlnm.Print_Area" localSheetId="8">營建建設基金!$A$2:$D$197</definedName>
    <definedName name="_xlnm.Print_Area" localSheetId="3">營建署!$A$2:$D$117</definedName>
    <definedName name="_xlnm.Print_Titles" localSheetId="2">內政部!$2:$5</definedName>
    <definedName name="_xlnm.Print_Titles" localSheetId="1">主管總表!$1:$6</definedName>
    <definedName name="_xlnm.Print_Titles" localSheetId="5">'役政署 '!$2:$5</definedName>
    <definedName name="_xlnm.Print_Titles" localSheetId="7">建研所!$2:$5</definedName>
    <definedName name="_xlnm.Print_Titles" localSheetId="11">研發及產業訓儲替代役基金!$2:$5</definedName>
    <definedName name="_xlnm.Print_Titles" localSheetId="0">格式範例!$1:$6</definedName>
    <definedName name="_xlnm.Print_Titles" localSheetId="4">消防署!$2:$5</definedName>
    <definedName name="_xlnm.Print_Titles" localSheetId="9">國土永續發展基金!$2:$5</definedName>
    <definedName name="_xlnm.Print_Titles" localSheetId="6">移民署!$2:$5</definedName>
    <definedName name="_xlnm.Print_Titles" localSheetId="10">新住民發展基金!$2:$5</definedName>
    <definedName name="_xlnm.Print_Titles" localSheetId="8">營建建設基金!$2:$5</definedName>
    <definedName name="_xlnm.Print_Titles" localSheetId="3">營建署!$2:$5</definedName>
  </definedNames>
  <calcPr calcId="191029"/>
</workbook>
</file>

<file path=xl/calcChain.xml><?xml version="1.0" encoding="utf-8"?>
<calcChain xmlns="http://schemas.openxmlformats.org/spreadsheetml/2006/main">
  <c r="D163" i="33" l="1"/>
  <c r="D125" i="33"/>
  <c r="D50" i="33"/>
  <c r="D7" i="33"/>
  <c r="B23" i="14" l="1"/>
  <c r="B21" i="14"/>
  <c r="B20" i="14"/>
  <c r="B15" i="14" l="1"/>
  <c r="B14" i="14"/>
  <c r="B12" i="14"/>
  <c r="B9" i="14"/>
  <c r="D8" i="36" l="1"/>
  <c r="D17" i="36"/>
  <c r="D28" i="36"/>
  <c r="D8" i="35"/>
  <c r="D41" i="35"/>
  <c r="D133" i="35"/>
  <c r="D7" i="36" l="1"/>
  <c r="D6" i="36" s="1"/>
  <c r="D7" i="35"/>
  <c r="D6" i="35" s="1"/>
  <c r="D7" i="34"/>
  <c r="D6" i="34" s="1"/>
  <c r="D7" i="32"/>
  <c r="D6" i="32" s="1"/>
  <c r="D8" i="31"/>
  <c r="D29" i="31"/>
  <c r="D49" i="31"/>
  <c r="D58" i="31"/>
  <c r="D64" i="31"/>
  <c r="D70" i="31"/>
  <c r="D72" i="31"/>
  <c r="D84" i="31"/>
  <c r="D86" i="31"/>
  <c r="D96" i="31"/>
  <c r="D145" i="31"/>
  <c r="D160" i="31"/>
  <c r="D174" i="31"/>
  <c r="D184" i="31"/>
  <c r="D196" i="31"/>
  <c r="D8" i="29"/>
  <c r="D38" i="29"/>
  <c r="D116" i="29"/>
  <c r="D8" i="27"/>
  <c r="D7" i="27" s="1"/>
  <c r="D12" i="27"/>
  <c r="D25" i="27"/>
  <c r="D24" i="27" s="1"/>
  <c r="D38" i="27"/>
  <c r="D37" i="27" s="1"/>
  <c r="D51" i="27"/>
  <c r="D66" i="27"/>
  <c r="D69" i="27"/>
  <c r="D68" i="27" s="1"/>
  <c r="D80" i="27"/>
  <c r="D104" i="27"/>
  <c r="D103" i="27" s="1"/>
  <c r="D107" i="27"/>
  <c r="D108" i="27"/>
  <c r="F9" i="13"/>
  <c r="F8" i="13"/>
  <c r="F7" i="13"/>
  <c r="F5" i="13"/>
  <c r="F4" i="13"/>
  <c r="G6" i="13"/>
  <c r="E4" i="13"/>
  <c r="E5" i="13"/>
  <c r="E6" i="13"/>
  <c r="E7" i="13"/>
  <c r="E8" i="13"/>
  <c r="E9" i="13"/>
  <c r="E10" i="13"/>
  <c r="E11" i="13"/>
  <c r="G11" i="13" s="1"/>
  <c r="E3" i="13"/>
  <c r="E2" i="13" s="1"/>
  <c r="C2" i="13"/>
  <c r="D2" i="13"/>
  <c r="B2" i="13"/>
  <c r="F10" i="13"/>
  <c r="G10" i="13" s="1"/>
  <c r="G7" i="13" l="1"/>
  <c r="D95" i="31"/>
  <c r="G8" i="13"/>
  <c r="G9" i="13"/>
  <c r="D7" i="31"/>
  <c r="D6" i="31" s="1"/>
  <c r="G4" i="13"/>
  <c r="G5" i="13"/>
  <c r="D6" i="33"/>
  <c r="B22" i="14" s="1"/>
  <c r="B19" i="14" s="1"/>
  <c r="D7" i="29"/>
  <c r="D6" i="29" s="1"/>
  <c r="B13" i="14" s="1"/>
  <c r="D6" i="27"/>
  <c r="B8" i="14" s="1"/>
  <c r="F3" i="13"/>
  <c r="B7" i="14" l="1"/>
  <c r="G3" i="13"/>
  <c r="F2" i="13"/>
</calcChain>
</file>

<file path=xl/sharedStrings.xml><?xml version="1.0" encoding="utf-8"?>
<sst xmlns="http://schemas.openxmlformats.org/spreadsheetml/2006/main" count="2588" uniqueCount="616">
  <si>
    <t>補、捐(獎)助計畫名稱</t>
  </si>
  <si>
    <t>列支科目名稱</t>
  </si>
  <si>
    <t>預算數(1)</t>
  </si>
  <si>
    <t>決算數</t>
  </si>
  <si>
    <t>預決算
比較增減數
(3)=(1)-(2)</t>
  </si>
  <si>
    <t>已撥數</t>
  </si>
  <si>
    <t>未撥數</t>
  </si>
  <si>
    <t>合計(2)</t>
  </si>
  <si>
    <t/>
  </si>
  <si>
    <t>公共造產補助金計畫</t>
  </si>
  <si>
    <t>民政業務</t>
    <phoneticPr fontId="2" type="noConversion"/>
  </si>
  <si>
    <t>高雄市政府</t>
    <phoneticPr fontId="2" type="noConversion"/>
  </si>
  <si>
    <t>地籍及不動產服務業管理</t>
    <phoneticPr fontId="4" type="noConversion"/>
  </si>
  <si>
    <t>地籍清理第2期實施計畫</t>
    <phoneticPr fontId="4" type="noConversion"/>
  </si>
  <si>
    <t>地籍清理第2期實施計畫</t>
  </si>
  <si>
    <t>土地測量</t>
  </si>
  <si>
    <t>臺中市政府</t>
    <phoneticPr fontId="2" type="noConversion"/>
  </si>
  <si>
    <t>社會行政業務</t>
    <phoneticPr fontId="2" type="noConversion"/>
  </si>
  <si>
    <t>臺東縣政府</t>
    <phoneticPr fontId="2" type="noConversion"/>
  </si>
  <si>
    <t>補、捐(獎)助金額</t>
  </si>
  <si>
    <t>受補、捐(獎)助單位名稱</t>
    <phoneticPr fontId="2" type="noConversion"/>
  </si>
  <si>
    <t>新北市政府</t>
  </si>
  <si>
    <t>圖解數化地籍圖整合建置及都市計畫地形圖套疊工作</t>
  </si>
  <si>
    <t>臺南市政府</t>
  </si>
  <si>
    <t>辦理蘭嶼鄉綠島鄉民生物質平價中心計畫</t>
    <phoneticPr fontId="2" type="noConversion"/>
  </si>
  <si>
    <t>宜蘭縣社會經濟資料庫及地理資訊應用系統建置第5期計畫</t>
    <phoneticPr fontId="2" type="noConversion"/>
  </si>
  <si>
    <t>內政資訊業務</t>
    <phoneticPr fontId="2" type="noConversion"/>
  </si>
  <si>
    <t>南投縣政府社會經濟資料庫及地理資訊應用系統建置第2期計畫</t>
    <phoneticPr fontId="2" type="noConversion"/>
  </si>
  <si>
    <t>地籍清理第2期實施計畫</t>
    <phoneticPr fontId="2" type="noConversion"/>
  </si>
  <si>
    <t>開放地政跨域服務整合計畫</t>
    <phoneticPr fontId="4" type="noConversion"/>
  </si>
  <si>
    <t>國土測繪圖資更新及維運計畫</t>
    <phoneticPr fontId="2" type="noConversion"/>
  </si>
  <si>
    <t>新竹市政府</t>
    <phoneticPr fontId="2" type="noConversion"/>
  </si>
  <si>
    <t>原住民及花東離島地區殯葬設施改善計畫</t>
    <phoneticPr fontId="2" type="noConversion"/>
  </si>
  <si>
    <t>澎湖縣政府</t>
    <phoneticPr fontId="2" type="noConversion"/>
  </si>
  <si>
    <t>花蓮縣政府</t>
    <phoneticPr fontId="2" type="noConversion"/>
  </si>
  <si>
    <t>屏東縣政府</t>
    <phoneticPr fontId="2" type="noConversion"/>
  </si>
  <si>
    <t>嘉義縣政府</t>
    <phoneticPr fontId="2" type="noConversion"/>
  </si>
  <si>
    <t>南投縣政府</t>
    <phoneticPr fontId="2" type="noConversion"/>
  </si>
  <si>
    <t>彰化縣政府</t>
    <phoneticPr fontId="2" type="noConversion"/>
  </si>
  <si>
    <t>苗栗縣政府</t>
    <phoneticPr fontId="2" type="noConversion"/>
  </si>
  <si>
    <t>新竹縣政府</t>
    <phoneticPr fontId="2" type="noConversion"/>
  </si>
  <si>
    <t>宜蘭縣政府</t>
    <phoneticPr fontId="2" type="noConversion"/>
  </si>
  <si>
    <t>桃園市政府</t>
    <phoneticPr fontId="2" type="noConversion"/>
  </si>
  <si>
    <t>內政部</t>
    <phoneticPr fontId="2" type="noConversion"/>
  </si>
  <si>
    <t>單位：新臺幣元</t>
    <phoneticPr fontId="2" type="noConversion"/>
  </si>
  <si>
    <t>嘉義市政府</t>
    <phoneticPr fontId="2" type="noConversion"/>
  </si>
  <si>
    <t>新北市政府</t>
    <phoneticPr fontId="2" type="noConversion"/>
  </si>
  <si>
    <t>臺北市政府</t>
    <phoneticPr fontId="2" type="noConversion"/>
  </si>
  <si>
    <t>臺南市政府</t>
    <phoneticPr fontId="2" type="noConversion"/>
  </si>
  <si>
    <t>基隆市政府</t>
    <phoneticPr fontId="2" type="noConversion"/>
  </si>
  <si>
    <t>雲林縣政府</t>
    <phoneticPr fontId="2" type="noConversion"/>
  </si>
  <si>
    <t>金門縣政府</t>
    <phoneticPr fontId="2" type="noConversion"/>
  </si>
  <si>
    <t>連江縣政府</t>
    <phoneticPr fontId="2" type="noConversion"/>
  </si>
  <si>
    <t>一、民政業務</t>
    <phoneticPr fontId="2" type="noConversion"/>
  </si>
  <si>
    <t>(一)直轄市政府</t>
    <phoneticPr fontId="2" type="noConversion"/>
  </si>
  <si>
    <t>(二)臺灣省各縣市政府</t>
    <phoneticPr fontId="2" type="noConversion"/>
  </si>
  <si>
    <t>(三)福建省各縣政府</t>
    <phoneticPr fontId="2" type="noConversion"/>
  </si>
  <si>
    <t>(一)臺灣省各縣市政府</t>
    <phoneticPr fontId="2" type="noConversion"/>
  </si>
  <si>
    <t>五、內政資訊業務</t>
    <phoneticPr fontId="2" type="noConversion"/>
  </si>
  <si>
    <t xml:space="preserve">        107年度           </t>
    <phoneticPr fontId="2" type="noConversion"/>
  </si>
  <si>
    <t>對直轄市或縣市政府計畫型補助情形表</t>
    <phoneticPr fontId="2" type="noConversion"/>
  </si>
  <si>
    <t>機關名稱</t>
    <phoneticPr fontId="2" type="noConversion"/>
  </si>
  <si>
    <t>一、OO業務</t>
    <phoneticPr fontId="2" type="noConversion"/>
  </si>
  <si>
    <t>OOO計畫</t>
    <phoneticPr fontId="14" type="noConversion"/>
  </si>
  <si>
    <t>OO政府</t>
    <phoneticPr fontId="2" type="noConversion"/>
  </si>
  <si>
    <t>OO政府</t>
    <phoneticPr fontId="14" type="noConversion"/>
  </si>
  <si>
    <t>OO業務</t>
    <phoneticPr fontId="2" type="noConversion"/>
  </si>
  <si>
    <t>欄寬16.5</t>
    <phoneticPr fontId="14" type="noConversion"/>
  </si>
  <si>
    <t>欄寬20</t>
    <phoneticPr fontId="14" type="noConversion"/>
  </si>
  <si>
    <t>欄寬12</t>
    <phoneticPr fontId="14" type="noConversion"/>
  </si>
  <si>
    <t>欄寬13</t>
    <phoneticPr fontId="14" type="noConversion"/>
  </si>
  <si>
    <t>列高最少36</t>
    <phoneticPr fontId="14" type="noConversion"/>
  </si>
  <si>
    <t>列高25.5</t>
    <phoneticPr fontId="14" type="noConversion"/>
  </si>
  <si>
    <t>列高21</t>
    <phoneticPr fontId="14" type="noConversion"/>
  </si>
  <si>
    <t>列高16</t>
    <phoneticPr fontId="14" type="noConversion"/>
  </si>
  <si>
    <t>役政署</t>
    <phoneticPr fontId="2" type="noConversion"/>
  </si>
  <si>
    <t>一、役政業務</t>
    <phoneticPr fontId="2" type="noConversion"/>
  </si>
  <si>
    <t>役政業務</t>
    <phoneticPr fontId="2" type="noConversion"/>
  </si>
  <si>
    <t>臺北市政府</t>
  </si>
  <si>
    <t>臺中市政府</t>
  </si>
  <si>
    <t>臺東縣政府</t>
  </si>
  <si>
    <t>欄寬20</t>
    <phoneticPr fontId="2" type="noConversion"/>
  </si>
  <si>
    <t>新住民生活適應輔導事宜</t>
  </si>
  <si>
    <t>金門縣政府</t>
  </si>
  <si>
    <t>連江縣政府</t>
  </si>
  <si>
    <t>雲林縣政府</t>
  </si>
  <si>
    <t>苗栗縣政府</t>
  </si>
  <si>
    <t>花蓮縣政府</t>
  </si>
  <si>
    <t>澎湖縣政府</t>
  </si>
  <si>
    <t>新竹縣政府</t>
  </si>
  <si>
    <t>新竹市政府</t>
  </si>
  <si>
    <t>彰化縣政府</t>
  </si>
  <si>
    <t>屏東縣政府</t>
  </si>
  <si>
    <t>宜蘭縣政府</t>
  </si>
  <si>
    <t>基隆市政府</t>
  </si>
  <si>
    <t>嘉義縣政府</t>
  </si>
  <si>
    <t>嘉義市政府</t>
  </si>
  <si>
    <t>南投縣政府</t>
  </si>
  <si>
    <t>高雄市政府</t>
  </si>
  <si>
    <t>桃園市政府</t>
  </si>
  <si>
    <t>入出國及移民管理業務</t>
    <phoneticPr fontId="2" type="noConversion"/>
  </si>
  <si>
    <t>一、入出國及移民管理業務</t>
    <phoneticPr fontId="2" type="noConversion"/>
  </si>
  <si>
    <t>列高最少36</t>
    <phoneticPr fontId="2" type="noConversion"/>
  </si>
  <si>
    <t>移民署</t>
    <phoneticPr fontId="2" type="noConversion"/>
  </si>
  <si>
    <t>備註</t>
  </si>
  <si>
    <t>列高16</t>
    <phoneticPr fontId="2" type="noConversion"/>
  </si>
  <si>
    <t>列高21</t>
    <phoneticPr fontId="2" type="noConversion"/>
  </si>
  <si>
    <t>提升119勤務指揮派遣系統功能計畫</t>
    <phoneticPr fontId="2" type="noConversion"/>
  </si>
  <si>
    <t>精進消防救災裝備器材4年中程計畫</t>
    <phoneticPr fontId="2" type="noConversion"/>
  </si>
  <si>
    <t>補助住宅用火災警報器執行計畫</t>
    <phoneticPr fontId="2" type="noConversion"/>
  </si>
  <si>
    <t>災害防救深耕第3期計畫</t>
    <phoneticPr fontId="2" type="noConversion"/>
  </si>
  <si>
    <t>居家燃氣熱水器具一氧化碳發生潛勢遷移更換計畫</t>
    <phoneticPr fontId="2" type="noConversion"/>
  </si>
  <si>
    <t>補助地方政府災害防救團體裝備器材等經費</t>
    <phoneticPr fontId="2" type="noConversion"/>
  </si>
  <si>
    <t>義消組織充實人力與裝備器材計畫</t>
    <phoneticPr fontId="2" type="noConversion"/>
  </si>
  <si>
    <t>補助花蓮縣防救災專用資通訊系統提升計畫</t>
    <phoneticPr fontId="2" type="noConversion"/>
  </si>
  <si>
    <t>補助臺東縣提升救護專業及高級救護品質計畫</t>
    <phoneticPr fontId="2" type="noConversion"/>
  </si>
  <si>
    <t>(二)台灣省各縣市政府</t>
    <phoneticPr fontId="2" type="noConversion"/>
  </si>
  <si>
    <t>補助住宅用火災警報器執行計畫</t>
    <phoneticPr fontId="4" type="noConversion"/>
  </si>
  <si>
    <t>消防救災業務</t>
    <phoneticPr fontId="2" type="noConversion"/>
  </si>
  <si>
    <t>四、區域及都市規劃業務</t>
    <phoneticPr fontId="2" type="noConversion"/>
  </si>
  <si>
    <t>三、下水道管理業務</t>
    <phoneticPr fontId="2" type="noConversion"/>
  </si>
  <si>
    <t>生活圈道路交通系統建設計畫</t>
    <phoneticPr fontId="2" type="noConversion"/>
  </si>
  <si>
    <t>二、道路建設及養護</t>
    <phoneticPr fontId="2" type="noConversion"/>
  </si>
  <si>
    <t>公共管線資料庫暨管理資訊系統建設計畫</t>
  </si>
  <si>
    <t>永續智慧城市─智慧綠建築與社區推動方案與社區推動方案</t>
    <phoneticPr fontId="2" type="noConversion"/>
  </si>
  <si>
    <t>營建業務</t>
    <phoneticPr fontId="2" type="noConversion"/>
  </si>
  <si>
    <t>一、營建業務</t>
    <phoneticPr fontId="2" type="noConversion"/>
  </si>
  <si>
    <t>營建署及所屬</t>
    <phoneticPr fontId="2" type="noConversion"/>
  </si>
  <si>
    <t>建築研究業務</t>
  </si>
  <si>
    <t>一、建築研究業務</t>
    <phoneticPr fontId="2" type="noConversion"/>
  </si>
  <si>
    <t>建築研究所</t>
    <phoneticPr fontId="2" type="noConversion"/>
  </si>
  <si>
    <t>消防署及所屬</t>
    <phoneticPr fontId="2" type="noConversion"/>
  </si>
  <si>
    <t>內政部主管</t>
  </si>
  <si>
    <t>內政部</t>
  </si>
  <si>
    <t>營建署及所屬</t>
  </si>
  <si>
    <t>警政署及所屬</t>
  </si>
  <si>
    <t>中央警察大學</t>
  </si>
  <si>
    <t>消防署及所屬</t>
  </si>
  <si>
    <t>役政署</t>
  </si>
  <si>
    <t>移民署</t>
  </si>
  <si>
    <t>建築研究所</t>
  </si>
  <si>
    <t>空中勤務總隊</t>
  </si>
  <si>
    <t>直轄市</t>
    <phoneticPr fontId="24" type="noConversion"/>
  </si>
  <si>
    <t>臺灣省各縣市</t>
    <phoneticPr fontId="24" type="noConversion"/>
  </si>
  <si>
    <t>福建省各縣</t>
    <phoneticPr fontId="24" type="noConversion"/>
  </si>
  <si>
    <t>總計</t>
    <phoneticPr fontId="24" type="noConversion"/>
  </si>
  <si>
    <t>道路建設及養護</t>
    <phoneticPr fontId="2" type="noConversion"/>
  </si>
  <si>
    <t>下水道管理業務</t>
    <phoneticPr fontId="2" type="noConversion"/>
  </si>
  <si>
    <t>區域及都市規劃業務</t>
    <phoneticPr fontId="2" type="noConversion"/>
  </si>
  <si>
    <t>頁數</t>
    <phoneticPr fontId="24" type="noConversion"/>
  </si>
  <si>
    <t>內政部主管</t>
    <phoneticPr fontId="2" type="noConversion"/>
  </si>
  <si>
    <t>單位：新臺幣元</t>
  </si>
  <si>
    <t>單位：新臺幣元</t>
    <phoneticPr fontId="24" type="noConversion"/>
  </si>
  <si>
    <t>內政部主管附屬單位預算總計</t>
    <phoneticPr fontId="24" type="noConversion"/>
  </si>
  <si>
    <t>內政部主管單位預算總計</t>
    <phoneticPr fontId="24" type="noConversion"/>
  </si>
  <si>
    <t>補(協)助政府機關(構)</t>
  </si>
  <si>
    <t>南投市藍田街興辦社會住宅計畫</t>
  </si>
  <si>
    <t>新住民發展基金</t>
  </si>
  <si>
    <t>臺北市政府社會局</t>
  </si>
  <si>
    <t>高雄市政府社會局</t>
  </si>
  <si>
    <t>107年度新住民配偶家庭暴力防治專業服務實施計畫(1075C105)</t>
  </si>
  <si>
    <t>新北市政府社會局</t>
  </si>
  <si>
    <t>107年度宜蘭縣新住民人身安全保護計劃(107BC101)</t>
  </si>
  <si>
    <t>桃園市政府社會局</t>
  </si>
  <si>
    <t>107年度桃園市設籍前新住民遭逢特殊境遇相關福利及扶助計畫(107CC214)</t>
  </si>
  <si>
    <t>彰化縣政府社會處</t>
  </si>
  <si>
    <t>彰化縣政府設籍前新住民遭逢特殊境遇家庭扶助實施要點(107GC204)</t>
  </si>
  <si>
    <t>107年度設籍前新住民遭逢特殊境遇相關福利及扶助計畫(107IC206)</t>
  </si>
  <si>
    <t>嘉義縣社會局</t>
  </si>
  <si>
    <t>嘉義縣107年度設籍前新住民遭逢特殊境遇相關福利及扶助計畫(107JC212)</t>
  </si>
  <si>
    <t>臺南市政府社會局</t>
  </si>
  <si>
    <t>臺南市新住民人身安全保護計畫(107UC103)</t>
  </si>
  <si>
    <t>高雄市政府民政局</t>
  </si>
  <si>
    <t>高雄市政府教育局</t>
  </si>
  <si>
    <t>高雄市107年度新住民參加學習課程時子女臨時托育服務計畫(1075D102)</t>
  </si>
  <si>
    <t>新北市政府文化局</t>
  </si>
  <si>
    <t>新住民媽媽公益故事團培訓課程(107AD335)</t>
  </si>
  <si>
    <t>新北市政府教育局</t>
  </si>
  <si>
    <t>桃園市政府勞動局</t>
  </si>
  <si>
    <t>東南亞香草栽種及應用學習計畫(107ED325)</t>
  </si>
  <si>
    <t>苗栗縣後龍鎮成功國小 107年辦理越南語言及文化學習計畫(107ED329)</t>
  </si>
  <si>
    <t>苗栗縣107年度外籍配偶成教班子女托育服務計畫(107ED107)</t>
  </si>
  <si>
    <t>南投縣107年度新二代繪畫比賽計畫書(107HD435)</t>
  </si>
  <si>
    <t>屏東縣政府衛生局</t>
  </si>
  <si>
    <t>107年度慶祝移民節暨多元文化宣導系列活動計畫(107PD434)</t>
  </si>
  <si>
    <t>臺中市政府民政局</t>
  </si>
  <si>
    <t>臺中市政府教育局</t>
  </si>
  <si>
    <t>新住民參加學習課程及宣導時子女臨時托育服務計畫(107SD103)</t>
  </si>
  <si>
    <t>嘉義市政府教育處</t>
  </si>
  <si>
    <t>臺南市政府教育局</t>
  </si>
  <si>
    <t>新北市107年新住民家庭服務中心計畫(107AE102)</t>
  </si>
  <si>
    <t>107年度宜蘭縣新住民家庭服務中心實施計畫(107BE117)</t>
  </si>
  <si>
    <t>107年度桃園市新住民家庭服務中心服務計畫(107CE107)</t>
  </si>
  <si>
    <t>107年度新竹縣新住民家庭服務中心計畫(107DE108)</t>
  </si>
  <si>
    <t>苗栗縣107年度新住民家庭服務中心實施計畫(107EE110)</t>
  </si>
  <si>
    <t>107年度雲林縣新住民家庭服務中心實施計畫(107IE113)</t>
  </si>
  <si>
    <t>107年嘉義縣新住民家庭服務中心(107JE114)</t>
  </si>
  <si>
    <t>107年度臺東縣新住民家庭服務中心計畫(107NE119)</t>
  </si>
  <si>
    <t>澎湖縣107年辦理新住民家庭服務中心計畫(107PE120)</t>
  </si>
  <si>
    <t>107年度國際家庭服務中心實施計畫(107QE106)</t>
  </si>
  <si>
    <t>新竹市107年度新住民家庭服務中心實施計畫(107RE109)</t>
  </si>
  <si>
    <t>臺中市政府社會局</t>
  </si>
  <si>
    <t>臺中市107年度新住民家庭服務中心實施計畫(107SE103)</t>
  </si>
  <si>
    <t>107年臺南市新住民家庭服務中心計畫(107UE104)</t>
  </si>
  <si>
    <t>金門縣政府107年度新住民家庭服務中心實施計畫(107VE121)</t>
  </si>
  <si>
    <t>高雄市政府衛生局</t>
  </si>
  <si>
    <t>新北市政府衛生局</t>
  </si>
  <si>
    <t>新住民配偶生育保健通譯員服務暨培訓計畫(107AF116)</t>
  </si>
  <si>
    <t>宜蘭縣政府衛生局</t>
  </si>
  <si>
    <t>107年度新住民生育保健通譯員服務及培訓計畫(107BF117)</t>
  </si>
  <si>
    <t>桃園市政府衛生局</t>
  </si>
  <si>
    <t>苗栗縣政府文化觀光局</t>
  </si>
  <si>
    <t>彰化縣衛生局</t>
  </si>
  <si>
    <t>南投縣政府衛生局</t>
  </si>
  <si>
    <t>南投縣新住民生育保健通譯員服務計畫(107HF103)</t>
  </si>
  <si>
    <t>雲林縣衛生局</t>
  </si>
  <si>
    <t>新住民生育保健通譯員服務計畫(107IF113)</t>
  </si>
  <si>
    <t>嘉義縣衛生局</t>
  </si>
  <si>
    <t>從『新』出發~新二代社區事務共識營(107MF504)</t>
  </si>
  <si>
    <t>臺東縣衛生局</t>
  </si>
  <si>
    <t>新住民生育保健通譯員服務計畫(107NF102)</t>
  </si>
  <si>
    <t>花蓮縣衛生局</t>
  </si>
  <si>
    <t>新住民配偶生育保健通譯員服務計畫(107OF108)</t>
  </si>
  <si>
    <t>澎湖縣政府衛生局</t>
  </si>
  <si>
    <t>107年度新住民生育保健通譯員服務計畫(107PF120)</t>
  </si>
  <si>
    <t>基隆市衛生局</t>
  </si>
  <si>
    <t>新竹市衛生局</t>
  </si>
  <si>
    <t>臺中市政府衛生局</t>
  </si>
  <si>
    <t>新住民生育保健通譯員服務計畫(107SF109)</t>
  </si>
  <si>
    <t>嘉義市政府衛生局</t>
  </si>
  <si>
    <t>臺南市政府衛生局</t>
  </si>
  <si>
    <t>107年新住民生育保健通譯員服務暨培訓計畫(107UF115)</t>
  </si>
  <si>
    <t>營建建設基金</t>
    <phoneticPr fontId="24" type="noConversion"/>
  </si>
  <si>
    <t>國土永續發展基金</t>
    <phoneticPr fontId="24" type="noConversion"/>
  </si>
  <si>
    <t>新住民發展基金</t>
    <phoneticPr fontId="24" type="noConversion"/>
  </si>
  <si>
    <t>研發及產業訓儲替代役基金</t>
    <phoneticPr fontId="24" type="noConversion"/>
  </si>
  <si>
    <t>警察消防海巡移民空勤人員及協勤民力安全基金</t>
    <phoneticPr fontId="24" type="noConversion"/>
  </si>
  <si>
    <t>機 關 名 稱</t>
    <phoneticPr fontId="2" type="noConversion"/>
  </si>
  <si>
    <t>基 金 名 稱</t>
    <phoneticPr fontId="2" type="noConversion"/>
  </si>
  <si>
    <t>桃園市政府申請103年度中央都市更新基金補助委外成立自主更新輔導團</t>
  </si>
  <si>
    <t>臺中市西區東昇段三小段6地號等3筆土地申請擬訂都市更新事業計畫補助案</t>
  </si>
  <si>
    <t>臺中市北區乾溝子段73-3地號等1筆土地申請擬訂都市更新事業計畫補助案</t>
  </si>
  <si>
    <t>臺南市東區竹篙厝段1943地號土地申請整建或維護實施工程補助案</t>
  </si>
  <si>
    <t>臺南市政府申請105年度中央都市更新基金補助委外成立自主更新輔導團</t>
  </si>
  <si>
    <t>臺南市東區泉南段492及493地號等2筆土地申請整建或維護實施工程補助案</t>
  </si>
  <si>
    <t>屏東縣政府申請105年度中央都市更新基金補助委外成立自主更新輔導團</t>
  </si>
  <si>
    <t>基隆市政府申請105年度中央都市更新基金補助委外成立自主更新輔導團</t>
  </si>
  <si>
    <t>二、測量及方域</t>
    <phoneticPr fontId="2" type="noConversion"/>
  </si>
  <si>
    <t>P.1</t>
    <phoneticPr fontId="24" type="noConversion"/>
  </si>
  <si>
    <t>營建建設基金</t>
    <phoneticPr fontId="26" type="noConversion"/>
  </si>
  <si>
    <t>補(協)助政府機關(構)</t>
    <phoneticPr fontId="26" type="noConversion"/>
  </si>
  <si>
    <t>國土永續發展基金</t>
    <phoneticPr fontId="26" type="noConversion"/>
  </si>
  <si>
    <t>擬定雲林縣國土計畫</t>
    <phoneticPr fontId="2" type="noConversion"/>
  </si>
  <si>
    <t>新住民發展基金</t>
    <phoneticPr fontId="26" type="noConversion"/>
  </si>
  <si>
    <t>研發及產業訓儲替代役基金</t>
    <phoneticPr fontId="26" type="noConversion"/>
  </si>
  <si>
    <t>對直轄市及縣市政府計畫型補助情形表</t>
    <phoneticPr fontId="2" type="noConversion"/>
  </si>
  <si>
    <t>對直轄市及縣市政府計畫型補助情形表</t>
    <phoneticPr fontId="26" type="noConversion"/>
  </si>
  <si>
    <t>補助金額</t>
    <phoneticPr fontId="2" type="noConversion"/>
  </si>
  <si>
    <t>受補助地方政府
名稱</t>
    <phoneticPr fontId="2" type="noConversion"/>
  </si>
  <si>
    <t>一、役男入營訓練及權益計畫</t>
    <phoneticPr fontId="26" type="noConversion"/>
  </si>
  <si>
    <t>對直轄市及縣市政府計畫型補助情形總表</t>
    <phoneticPr fontId="2" type="noConversion"/>
  </si>
  <si>
    <t>P.27</t>
    <phoneticPr fontId="24" type="noConversion"/>
  </si>
  <si>
    <t>補助金額</t>
    <phoneticPr fontId="24" type="noConversion"/>
  </si>
  <si>
    <t>P.19</t>
    <phoneticPr fontId="24" type="noConversion"/>
  </si>
  <si>
    <t xml:space="preserve">108年度           </t>
    <phoneticPr fontId="2" type="noConversion"/>
  </si>
  <si>
    <t xml:space="preserve"> 108年度</t>
    <phoneticPr fontId="2" type="noConversion"/>
  </si>
  <si>
    <t xml:space="preserve">工作計畫/業務計畫  </t>
    <phoneticPr fontId="2" type="noConversion"/>
  </si>
  <si>
    <t>列高20</t>
    <phoneticPr fontId="2" type="noConversion"/>
  </si>
  <si>
    <t>欄寬30</t>
    <phoneticPr fontId="2" type="noConversion"/>
  </si>
  <si>
    <t>列高36</t>
    <phoneticPr fontId="2" type="noConversion"/>
  </si>
  <si>
    <t>測量及方域</t>
    <phoneticPr fontId="2" type="noConversion"/>
  </si>
  <si>
    <t>二、地籍及不動產服務業管理</t>
    <phoneticPr fontId="2" type="noConversion"/>
  </si>
  <si>
    <t>三、土地測量</t>
    <phoneticPr fontId="2" type="noConversion"/>
  </si>
  <si>
    <t>地籍圖重測後續計畫第2期計畫</t>
    <phoneticPr fontId="2" type="noConversion"/>
  </si>
  <si>
    <t>四、社會行政業務</t>
    <phoneticPr fontId="2" type="noConversion"/>
  </si>
  <si>
    <t>補助計畫名稱</t>
    <phoneticPr fontId="2" type="noConversion"/>
  </si>
  <si>
    <t>補助連江縣偏鄉地區應變中心緊急災害通報無線電通訊系統建置</t>
    <phoneticPr fontId="2" type="noConversion"/>
  </si>
  <si>
    <t>補助澎湖縣充實離島消防救災能力計畫</t>
    <phoneticPr fontId="2" type="noConversion"/>
  </si>
  <si>
    <t>補助澎湖縣提升緊急救災救護通訊設備計畫</t>
    <phoneticPr fontId="2" type="noConversion"/>
  </si>
  <si>
    <t>補助臺東縣離島緊急救護專業訓練提升救護技能計畫</t>
    <phoneticPr fontId="2" type="noConversion"/>
  </si>
  <si>
    <t>軍人身心障礙三節慰問金及安養津貼</t>
    <phoneticPr fontId="2" type="noConversion"/>
  </si>
  <si>
    <t>在營軍人家屬生活扶助</t>
    <phoneticPr fontId="2" type="noConversion"/>
  </si>
  <si>
    <t>役男徵兵檢查及複檢經費</t>
    <phoneticPr fontId="2" type="noConversion"/>
  </si>
  <si>
    <t>軍人公墓管理維護、整修建</t>
    <phoneticPr fontId="2" type="noConversion"/>
  </si>
  <si>
    <t>替代役役男入營輸送作業</t>
    <phoneticPr fontId="2" type="noConversion"/>
  </si>
  <si>
    <t>替代役役男家屬生活扶助</t>
    <phoneticPr fontId="2" type="noConversion"/>
  </si>
  <si>
    <t>辨理「新北市板橋浮洲榮工修配廠房歷史建築A、C（C1、C2)、D棟桁架予新北市板橋區中山國小等3單位</t>
    <phoneticPr fontId="2" type="noConversion"/>
  </si>
  <si>
    <t>臺中市政府請領107-108年內政部補助委外危險及老舊建築物加速重建輔導團</t>
  </si>
  <si>
    <t>南投縣政府請領107年內政部補助委外危險及老舊建築物加速重建輔導團</t>
  </si>
  <si>
    <t>嘉義市政府請領107年內政部補助委外危險及老舊建築物加速重建輔導團</t>
  </si>
  <si>
    <t>宜蘭縣政府請領107-109年內政部補助委外危險及老舊建築物加速重建輔導團</t>
  </si>
  <si>
    <t>屏東縣政府請領107-108年內政部補助委外危險及老舊建築物加速重建輔導團</t>
  </si>
  <si>
    <t>苗栗縣政府請領107-108年內政部補助委外危險及老舊建築物加速重建輔導團</t>
  </si>
  <si>
    <t>雲林縣政府請領107年內政部補助委外危險及老舊建築物加速重建輔導團</t>
  </si>
  <si>
    <t>新竹市政府請領107年內政部補助委外危險及老舊建築物加速重建輔導團</t>
  </si>
  <si>
    <t>澎湖縣政府請領107-109年內政部補助委外危險及老舊建築物加速重建輔導團</t>
  </si>
  <si>
    <t>彰化縣政府請領107年內政部補助委外危險及老舊建築物加速重建輔導團</t>
  </si>
  <si>
    <t>臺南市政府請領107-108年內政部補助委外危險及老舊建築物加速重建輔導團</t>
  </si>
  <si>
    <t>花蓮縣政府申請108年度都市危險及老舊建築物擬具重建計畫</t>
  </si>
  <si>
    <t>臺北市政府申請108年度都市危險及老舊建築物擬具重建計畫</t>
  </si>
  <si>
    <t>宜蘭縣政府申請108年度都市危險及老舊建築物擬具重建計畫</t>
  </si>
  <si>
    <t>桃園市政府申請108年度都市危險及老舊建築物擬具重建計畫</t>
  </si>
  <si>
    <t>雲林縣政府申請108年度都市危險及老舊建築物擬具重建計畫</t>
  </si>
  <si>
    <t>臺中市政府申請108年度都市危險及老舊建築物擬具重建計畫費用</t>
  </si>
  <si>
    <t>金門縣政府申請108年度都市危險及老舊建築物擬具重建計畫費用</t>
  </si>
  <si>
    <t>高雄市政府申請108年度都市危險及老舊建築物擬具重建計畫費用</t>
  </si>
  <si>
    <t>臺南市政府申請108年度都市危險及老舊建築物擬具重建計畫費用</t>
  </si>
  <si>
    <t>澎湖縣都市計畫公共設施用地專案通盤檢討</t>
  </si>
  <si>
    <t>臺南市都市計畫公共設施用地專案通盤檢討</t>
  </si>
  <si>
    <t>臺北市都市計畫公共設施用地專案通盤檢討</t>
  </si>
  <si>
    <t>彰化縣都市計畫公共設施用地專案通盤檢討</t>
  </si>
  <si>
    <t>新北市都市計畫公共設施用地專案通盤檢討</t>
  </si>
  <si>
    <t>高雄市都市計畫公共設施用地專案通盤檢討</t>
  </si>
  <si>
    <t>桃園市都市計畫公共設施用地專案通盤檢討桃園都會區龜山臺地生活圈部分</t>
  </si>
  <si>
    <t>桃園市都市計畫公共設施用地專案通盤檢討中壢生活圈部分</t>
  </si>
  <si>
    <t>苗栗縣都市計畫公共設施用地專案通盤檢討</t>
  </si>
  <si>
    <t>屏東縣都市計畫公共設施用地專案通盤檢討</t>
  </si>
  <si>
    <t>南投縣都市計畫公共設施用地專案通盤檢討</t>
  </si>
  <si>
    <t>變更金門特定區計畫(公共設施專案通盤檢討)</t>
  </si>
  <si>
    <t>宜蘭縣都市計畫公共設施用地專案通盤檢討</t>
  </si>
  <si>
    <t>臺南市網寮北營區暨精忠二村眷改基地都市更新規劃招商案</t>
  </si>
  <si>
    <t>臺南市安平二期國宅都市更新事業執行計畫</t>
  </si>
  <si>
    <t>台中市后里區及潭子區都市更新整體計畫</t>
  </si>
  <si>
    <t>嘉義市民族國小西側國有學產地暨公私有土地都市更新招商計畫案</t>
  </si>
  <si>
    <t>新竹市都市更新整體計畫</t>
  </si>
  <si>
    <t>新北市鶯歌火車站周邊都市再生委託規劃暨配合辦理都市計畫變更案</t>
  </si>
  <si>
    <t>新北市土城捷運周邊地區策略再發展計畫</t>
  </si>
  <si>
    <t>基隆市碧砂遊艇港周邊地區公辦都更先期規劃案</t>
  </si>
  <si>
    <t>基隆火車站西二西三碼頭更新地區都市更新計畫擬定細部計畫</t>
  </si>
  <si>
    <t>高雄市多功能經貿園區臺銀商四都市更新先期規劃及招商計畫案</t>
  </si>
  <si>
    <t>高雄鐵路地下化周邊地區都市更新整體計畫案</t>
  </si>
  <si>
    <t>桃園市龜山區南崁溪左岸及建國一村周邊地區都市更新先期規劃案</t>
  </si>
  <si>
    <t>宜蘭蘇澳地區防災型都市更新整體計畫</t>
  </si>
  <si>
    <t>宜蘭市交通轉運中心更新計畫</t>
  </si>
  <si>
    <t>澎湖縣政府申請108年度中央都市更新基金補助委外成立自主更新輔導團</t>
  </si>
  <si>
    <t>澎湖縣政府申請105年度中央都市更新基金補助委外成立自主更新輔導團</t>
  </si>
  <si>
    <t>澎湖縣馬公市馬公段1621-80地號等13筆土地申請擬訂都市更新事業計畫補助案</t>
  </si>
  <si>
    <t>澎湖縣馬公市馬公段1621-12地號等20筆(原19筆)土地申請擬訂都市更新事業計畫補助案</t>
  </si>
  <si>
    <t>臺南市中西區南門段260.261地號等2筆土地(文化通商)申請擬訂都市更新事業計畫補助案</t>
  </si>
  <si>
    <t>變更臺南市東區富強段70地號等1筆土地(金鑽天下)申請擬訂都市更新事業計畫補助案</t>
  </si>
  <si>
    <t>臺南市安平區金華段44-12地號等19筆土地申請整建或維護實施工程補助案</t>
  </si>
  <si>
    <t>變更臺南市東區富強段70地號等1筆土地申請擬訂都市更新事業計畫補助案</t>
  </si>
  <si>
    <t>臺南市永康區六合段25及246地號等2筆土地申請整建或維護實施工程補助案</t>
  </si>
  <si>
    <t>臺南市安平區上鯤鯓段398地號等5筆土地申請擬訂都市更新事業計畫及權利變換計畫補助案</t>
  </si>
  <si>
    <t>臺北市松山區西松段二小段16-4及17地號等2筆土地申請整建或維護實施工程經費補助計畫案</t>
  </si>
  <si>
    <t>臺中市西屯區民安段0601地號等1筆土地申請整建或維護實施工程補助案</t>
  </si>
  <si>
    <t>臺中市政府申請107年度中央都市更新基金補助委外成立自主更新輔導團</t>
  </si>
  <si>
    <t>嘉義市西區新富段四小段8地號1筆土地申請整建或維護實施工程補助案</t>
  </si>
  <si>
    <t>嘉義市東區東川段628地號等1筆土地申請擬訂都市更新事業計畫補助案</t>
  </si>
  <si>
    <t>新竹縣政府申請103年度中央都市更新基金補助委外成立自主更新輔導團</t>
  </si>
  <si>
    <t>新竹市東區東明段72地號等1筆土地申請擬訂都市更新事業計畫補助案</t>
  </si>
  <si>
    <t>雲林縣虎尾鎮同心段237地號等1筆土地申請擬訂整建或維護實施工程補助案</t>
  </si>
  <si>
    <t>雲林縣虎尾鎮虎新段802地號等17筆土地申請擬訂都市更新事業計畫補助案</t>
  </si>
  <si>
    <t>基隆市中正區日新段三小段11地號等4筆土地申請整建或維護實施工程補助案</t>
  </si>
  <si>
    <t>基隆市政府申請106-107年度中央都市更新基金補助委外成立自主更新輔導團</t>
  </si>
  <si>
    <t>高雄市左營區新庄段十三小段1454地號等1筆土地申請整建或維護實施工程補助案</t>
  </si>
  <si>
    <t>高雄市三民區大港段五小段824-1地號等1筆土地申請擬訂都市更新事業計畫補助案</t>
  </si>
  <si>
    <t>高雄市左營區菜公段五小段841地號等1筆土地申請擬訂都市更新事業計畫補助案</t>
  </si>
  <si>
    <t>高雄市苓雅區苓西段341地號等1筆土地申請擬訂都市更新事業計畫補助案</t>
  </si>
  <si>
    <t>桃園市龜山區陸光段575地號等11筆土地申請擬訂都市更新事業計畫補助案</t>
  </si>
  <si>
    <t>桃園市龜山區陸光段558地號等17筆土地申請擬訂都市更新事業計畫補助案</t>
  </si>
  <si>
    <t>桃園市龜山區陸光段575號等11筆土地申請擬訂都市更新事業計畫補助案</t>
  </si>
  <si>
    <t>屏東縣政府申請107年度中央都市更新基金補助委外成立自主更新輔導團</t>
  </si>
  <si>
    <t>屏東縣屏東市長春段2地號等1筆土地申請擬訂都市更新事業計畫補助案</t>
  </si>
  <si>
    <t>屏東縣屏東市豐田段402地號等1筆土地申請擬訂都市更新事業計畫補助案</t>
  </si>
  <si>
    <t>辦理單身青年及鼓勵婚育租金補貼試辦方案之業務推動費</t>
  </si>
  <si>
    <t>臺南市安平二期國宅社區重建道義補助款</t>
  </si>
  <si>
    <t>107年度建築物結構快篩作業</t>
  </si>
  <si>
    <t>原有住宅無障礙設施改善先期計畫</t>
  </si>
  <si>
    <t>連江縣南竿鄉仁愛段社會住宅興辦計畫</t>
  </si>
  <si>
    <t>社會住宅安居家園計畫</t>
  </si>
  <si>
    <t>鳳山區五甲國宅公共出租住宅計畫</t>
  </si>
  <si>
    <t>鳳山共合宅</t>
  </si>
  <si>
    <t>文山區興隆公共住宅1區興建計畫</t>
  </si>
  <si>
    <t>社會住宅興辦計畫行銷宣導補助計畫</t>
  </si>
  <si>
    <t>社會住宅興辦計畫行銷宣傳案</t>
  </si>
  <si>
    <t>桃園區中路二號社會住宅服務入住輔導及宣傳</t>
  </si>
  <si>
    <t>社會住宅空間設計競賽暨網頁互動式遊戲宣傳</t>
  </si>
  <si>
    <t>推動社會住宅跨世代共居計畫</t>
  </si>
  <si>
    <t>社會住宅包租代管第2期計畫</t>
  </si>
  <si>
    <t>馬公市中衛段1488地號先期規劃</t>
  </si>
  <si>
    <t>馬公市案山段197地號先期規劃</t>
  </si>
  <si>
    <t>興辦社會住宅選址分析及先期規劃</t>
  </si>
  <si>
    <t>南屯區新富段辦理共好社宅先期規劃</t>
  </si>
  <si>
    <t>潭子區公所原址興辦共好社會住宅先期規劃</t>
  </si>
  <si>
    <t>太平區學億段興辦共好社會住宅先期規劃</t>
  </si>
  <si>
    <t>南屯區春安段辦理共好社宅先期規劃</t>
  </si>
  <si>
    <t>烏日區新榮和段辦理共好社宅先期規劃</t>
  </si>
  <si>
    <t>原住民族社會住宅興辦計畫先期規劃</t>
  </si>
  <si>
    <t>新店區明德段土地興辦青年社會住宅先期規劃</t>
  </si>
  <si>
    <t>淡水區望高樓段土地興辦青年社會住宅先期規劃</t>
  </si>
  <si>
    <t>中和區莒光段土地興辦青年社會住宅先期規劃</t>
  </si>
  <si>
    <t>泰山中山段青年社會住宅新建計畫先期規劃</t>
  </si>
  <si>
    <t>中和安邦段青年社會住宅計畫先期規劃</t>
  </si>
  <si>
    <t>板橋府中青年社會住宅計畫</t>
  </si>
  <si>
    <t>三峽區國光段社會住宅土地價款</t>
  </si>
  <si>
    <t>南港區東明公共住宅社會住宅興辦計畫</t>
  </si>
  <si>
    <t>108年度住宅補貼業務推動費</t>
  </si>
  <si>
    <t>金門縣國土功能分區圖劃設</t>
  </si>
  <si>
    <t>花蓮縣國土功能分區圖劃設</t>
  </si>
  <si>
    <t>擬定花蓮縣國土計畫</t>
  </si>
  <si>
    <t>宜蘭縣國土功能分區圖劃設</t>
  </si>
  <si>
    <t>擬定臺東縣國土計畫</t>
  </si>
  <si>
    <t>辦理國土計畫審議會作業</t>
  </si>
  <si>
    <t>擬定南投縣國土計畫</t>
  </si>
  <si>
    <t>擬定苗栗縣國土計畫</t>
  </si>
  <si>
    <t>擬定桃園市國土計畫</t>
  </si>
  <si>
    <t>擬定基隆市國土計畫</t>
  </si>
  <si>
    <t>高雄市國土功能分區圖劃設</t>
  </si>
  <si>
    <t>一、國土永續發展相關計畫</t>
  </si>
  <si>
    <t>108年新住民生育保健通譯員服務暨培訓計畫(108UF119)</t>
  </si>
  <si>
    <t>嘉義市新住民生育保健通譯員服務計畫(108TF113)</t>
  </si>
  <si>
    <t>嘉義市新住民生育保健通譯員服務計畫107TF110)</t>
  </si>
  <si>
    <t>【諸羅新故鄉-管樂之都】新住民親子藝文產業亮點計畫(108TF509)</t>
  </si>
  <si>
    <t>新住民生育保健通譯員服務計畫(108SF114)</t>
  </si>
  <si>
    <t>108年新住民生育保健通譯員服務及培訓計畫(108RF117)</t>
  </si>
  <si>
    <t>新住民生育保健通譯員培訓計畫(108QF124)</t>
  </si>
  <si>
    <t>新住民生育保健通譯員服務計畫(108QF105)</t>
  </si>
  <si>
    <t>108年度新住民生育保健通譯員服務計畫(108PF116)</t>
  </si>
  <si>
    <t>新住民配偶生育保健通譯員服務計畫(108OF115)</t>
  </si>
  <si>
    <t>108年度新住民生育保健通譯員服務計畫(108MF111)</t>
  </si>
  <si>
    <t>新住民生育保健通譯員服務計畫(108JF112)</t>
  </si>
  <si>
    <t>新住民生育保健通譯員服務計畫(108IF109)</t>
  </si>
  <si>
    <t>108年新住民居家健康生活班暨關懷服務計畫(108IF507)</t>
  </si>
  <si>
    <t>108年雲林縣新住民散播歡樂傳遞愛，紅鼻子故事蒲公英小丑進階培訓研習班(108IF506)</t>
  </si>
  <si>
    <t>南投縣新住民生育保健通譯員服務計畫(108HF106)</t>
  </si>
  <si>
    <t>新住民生育保健通譯員服務計畫(108GF108)</t>
  </si>
  <si>
    <t>新住民生育保健通譯員服務計畫(108CF121)</t>
  </si>
  <si>
    <t>108年度新住民生育保健通譯員服務及培訓計畫(108BF107)</t>
  </si>
  <si>
    <t>新住民生育保健通譯員服務計畫(108AF110)</t>
  </si>
  <si>
    <t>新北市108年度新住民通譯人員培訓(108AF118)</t>
  </si>
  <si>
    <t>108年度新北市國際文教中心志工多元文化增能計畫(108AF401)</t>
  </si>
  <si>
    <t>新住民生育保健通譯員服務計畫(1085F103)</t>
  </si>
  <si>
    <t>四、辦理新住民創新服務、人才培力及活化產業發展計畫</t>
  </si>
  <si>
    <t>108年連江縣新住民家庭服務中心計畫(108WE122)</t>
  </si>
  <si>
    <t>金門縣政府108年度新住民家庭服務中心實施計畫(108VE121)</t>
  </si>
  <si>
    <t>108年臺南市新住民家庭服務中心計畫(108UE104)</t>
  </si>
  <si>
    <t>嘉義市設置新住民家庭服務中心(108TE115)</t>
  </si>
  <si>
    <t>臺中市108年度新住民家庭服務中心實施計畫(108SE103)</t>
  </si>
  <si>
    <t>新竹市108年度新住民家庭服務中心實施計畫(108RE109)</t>
  </si>
  <si>
    <t>基隆市政府108年度國際(新住民)家庭服務中心實施計畫(108QE106)</t>
  </si>
  <si>
    <t>澎湖縣108年辦理新住民家庭服務中心計畫(108PE120)</t>
  </si>
  <si>
    <t>108年花蓮縣新住民家庭服務中心實施計畫(108OE118)</t>
  </si>
  <si>
    <t>108年度臺東縣新住民家庭服務中心計畫(108NE119)</t>
  </si>
  <si>
    <t>屏東縣政府108年度設置新住民家庭服務中心計畫(108ME116)</t>
  </si>
  <si>
    <t>追加107年度嘉義縣新住民家庭服務中心專業服務費追加計畫(107JE125)</t>
  </si>
  <si>
    <t>108年度嘉義縣新住民家庭服務中心計畫(108JE114)</t>
  </si>
  <si>
    <t>108年度雲林縣新住民家庭服務中心實施計畫(108IE113)</t>
  </si>
  <si>
    <t>南投縣108年度新住民家庭服務中心計畫(108HE112)</t>
  </si>
  <si>
    <t>108年彰化縣新住民家庭服務中心(108GE111)</t>
  </si>
  <si>
    <t>苗栗縣108年度新住民家庭服務中心實施計畫(108EE110)</t>
  </si>
  <si>
    <t>108年度新竹縣新住民家庭服務中心計畫(108DE108)</t>
  </si>
  <si>
    <t>108年度桃園市新住民家庭服務中心服務計畫(108CE107)</t>
  </si>
  <si>
    <t>108年新住民家庭服務中心(108BE117)</t>
  </si>
  <si>
    <t>新北市108年度新住民家庭服務中心計畫(108AE102)</t>
  </si>
  <si>
    <t>108年度高雄市新住民家庭服務中心實施計畫(1085E105)</t>
  </si>
  <si>
    <t>108年度臺北市新移民婦女暨家庭服務中心(1084E101)</t>
  </si>
  <si>
    <t>三、辦理家庭服務中心計畫</t>
  </si>
  <si>
    <t>幼兒口腔及視力保健圖書多國語言版發行計畫書(108UD408)</t>
  </si>
  <si>
    <t>臺南市108年新住民教育課程子女臨時托育計畫(108UD110)</t>
  </si>
  <si>
    <t>臺南市108年度移民節慶祝活動(108UD428)</t>
    <phoneticPr fontId="2" type="noConversion"/>
  </si>
  <si>
    <t>臺南市政府民政局</t>
  </si>
  <si>
    <t>108年度嘉義市新住民識字班幼兒托育計畫(108TD104)</t>
    <phoneticPr fontId="2" type="noConversion"/>
  </si>
  <si>
    <t>嘉義市108年度辦理「移民節暨國際移民日系列活動」(108TD421)</t>
    <phoneticPr fontId="2" type="noConversion"/>
  </si>
  <si>
    <t>新住民參加學習課程及宣導時子女臨時托育服務計畫(108SD103)</t>
    <phoneticPr fontId="2" type="noConversion"/>
  </si>
  <si>
    <t>臺中市豐原區108年新住民樂活環保手作班(108SD311)</t>
  </si>
  <si>
    <t>臺中市龍井區108年新住民機車考照輔導班(108SD325)</t>
  </si>
  <si>
    <t>臺中市梧棲區108年新住民機車考照輔導班(108SD326)</t>
  </si>
  <si>
    <t>臺中市神岡區108年新住民幸福環保手作班(108SD313)</t>
  </si>
  <si>
    <t>臺中市南區108年新住民臺灣民俗體驗班(108SD314)</t>
  </si>
  <si>
    <t>臺中市南屯區108年新住民閩南語進階班(108SD315)</t>
  </si>
  <si>
    <t>臺中市東區108年新住民環保創意生活手作班(108SD312)</t>
  </si>
  <si>
    <t>臺中市沙鹿區108年新住民親子共學輔導班(108SD316)</t>
  </si>
  <si>
    <t>臺中市西區108年新住民家庭教育及親子共學班(108SD317)</t>
  </si>
  <si>
    <t>臺中市北區108年新住民「低碳˙樂活」推廣應用班(108SD318)</t>
  </si>
  <si>
    <t>108年臺中市移民節慶祝活動(108SD422)</t>
  </si>
  <si>
    <t>2019基隆移民節活動計畫(108QD437)</t>
  </si>
  <si>
    <t>108年度編製新住民照顧輔導刊物計畫(108PD404)</t>
  </si>
  <si>
    <t>108年度移民節暨多元文化推廣活動(108PD439)</t>
  </si>
  <si>
    <t>臺東縣108年度成人基本教育研習班子女臨時托育服務計畫(108ND111)</t>
  </si>
  <si>
    <t>臺東縣107年度移民節暨國際移民日系列活動(107ND420)</t>
  </si>
  <si>
    <t>108年國際移民節「屏東國際村勇闖新世界」(108MD431)</t>
  </si>
  <si>
    <t>108年度新住民參加職前職業訓練期間子女托育補助計畫(108MD112)</t>
  </si>
  <si>
    <t>108年度新住民多元文化產業交流活動(108MD351)</t>
  </si>
  <si>
    <t>108年屏東縣多元文化講座及創意市集計畫(108MD401)</t>
  </si>
  <si>
    <t>「2019台灣燈會在屏東新住民燈區-你容我融」(107MD429)</t>
  </si>
  <si>
    <t>嘉義縣108年度新住民其子女臨時托育服務計畫(108JD109)</t>
  </si>
  <si>
    <t>雲林縣新住民照顧輔導措施及歸化須知宣導計畫(108ID429)</t>
  </si>
  <si>
    <t>雲林縣新住民宣導活動計畫(107ID439)</t>
  </si>
  <si>
    <t>108年雲林縣新住民閩南語生活會話進階班(108ID331)</t>
  </si>
  <si>
    <t>108年麥寮轄區新住民機車考照輔導班(108ID346)</t>
  </si>
  <si>
    <t>108年北港轄區新住民機車考照輔導班計畫(108ID329)</t>
  </si>
  <si>
    <t>108年北港轄區新住民閩南語研習班(108ID332)</t>
  </si>
  <si>
    <t>『雲林上場、移民樂活』雲林縣政府辦理108年雲林縣移民節活動(108ID430)</t>
  </si>
  <si>
    <t>新心嚮融-新住民社區多元文化交流活動(108ID447)</t>
  </si>
  <si>
    <t>移民節多元文化慶祝活動(108HD427)</t>
  </si>
  <si>
    <t>新住民影展計畫(108ED435)</t>
  </si>
  <si>
    <t>新住民影展計畫(108ED418)</t>
  </si>
  <si>
    <t>新住民家庭育兒樂(107ED353)</t>
  </si>
  <si>
    <t>桌遊學母語 樂「泰」玩「客」(108ED349)</t>
  </si>
  <si>
    <t>苗栗縣108年度外籍配偶成教班子女托育服務計畫(108ED108)</t>
  </si>
  <si>
    <t>三義木雕雕刻及彩繪培訓~新住民手創藝術生活(108ED345)</t>
  </si>
  <si>
    <t>108年移民節慶祝活動~「女力無限 擁愛無界」健行野餐趣(108ED440)</t>
  </si>
  <si>
    <t>新二代翻轉-機器人課程(108ED322)</t>
  </si>
  <si>
    <t>108年辦理越南語言及文化進階學習計畫(108ED319)</t>
  </si>
  <si>
    <t>108年度新住民親子茶藝情陶之鄉課程活動(108ED321)</t>
  </si>
  <si>
    <t>108年體驗東南亞多元文化計畫(108ED323)</t>
  </si>
  <si>
    <t>新竹縣108年度外籍配偶成教班子女托育服務計畫(108DD102)</t>
  </si>
  <si>
    <t>108年度新住民參加職業訓練期間子女托育補助計畫(108CD106)</t>
  </si>
  <si>
    <t>2019宜蘭綠色博覽會－多元文化推廣技藝傳習計畫(108BD410)</t>
  </si>
  <si>
    <t>108年度新住民家庭參加學習課程及宣導時子女臨時服務計畫(108BD107)</t>
  </si>
  <si>
    <t>東南亞母語FUN聲唱 親子歌謠共舞社(106AD431)</t>
  </si>
  <si>
    <t>東南亞母語豐情采姿新住民親子共學專班(107AD436)</t>
  </si>
  <si>
    <t>新北市新住民輔導措施多語手冊編輯計畫(108AD450)</t>
  </si>
  <si>
    <t>新北市新住民多元文化教育推廣(108AD305)</t>
  </si>
  <si>
    <t>新北市108年新住民二代昂揚培力營(108AD302)</t>
  </si>
  <si>
    <t>新北市108年度新住民子女臨時托育服務計畫(108AD101)</t>
  </si>
  <si>
    <t>新住民參加學習課程時子女臨時托育服務(1085D105)</t>
  </si>
  <si>
    <t>節能減碳~棄而不捨資源再生實施計畫(1085D335)</t>
  </si>
  <si>
    <t>新住民參與社區民俗節慶多元文化體驗活動計畫(1085D415)</t>
  </si>
  <si>
    <t>新住民健康家庭照顧學習專班計畫(1085D336)</t>
  </si>
  <si>
    <t>新住民「遇見大地~環保創意藝起染」(1085D334)</t>
  </si>
  <si>
    <t>新住民「快樂網紅拼經濟」活動實施計畫(1085D340)</t>
  </si>
  <si>
    <t>來自何方~一吃就知的故鄉味(1085D443)</t>
  </si>
  <si>
    <t>新住民多元文化交流巡禮與社區服務計畫(1085D413)</t>
  </si>
  <si>
    <t>二、辦理新住民家庭成長及子女托育、多元文化宣導計畫</t>
  </si>
  <si>
    <t>臺南市新住民人身安全保護計畫(108UC101)</t>
  </si>
  <si>
    <t>設籍前新住民遭逢特殊境遇相關福利及扶助計畫(108TC220)</t>
  </si>
  <si>
    <t>108年度臺中市設籍前新住民社會救助計畫(108SC212)</t>
  </si>
  <si>
    <t>新竹市政府108年度新住民人身安全保護計畫(108RC108)</t>
  </si>
  <si>
    <t>新竹市108年度設籍前新住民遭逢特殊境遇扶助計畫(108RC213)</t>
  </si>
  <si>
    <t>新竹市107年度設籍前新住民遭逢特殊境遇扶助追加計畫(107RC215)</t>
  </si>
  <si>
    <t>新竹市107年度設籍前新住民遭逢特殊境遇扶助計畫(107RC210)</t>
  </si>
  <si>
    <t>追加108年度屏東縣設籍前新住民社會救助計畫(108MC225)</t>
  </si>
  <si>
    <t>屏東縣108年度設籍前新住民社會救助計畫(108MC209)</t>
  </si>
  <si>
    <t>108年度屏東縣新住民及其子女人身安全保護計畫(108MC105)</t>
  </si>
  <si>
    <t>嘉義縣108年度設籍前新住民遭逢特殊境遇相關福利及扶助計畫(108JC215)</t>
  </si>
  <si>
    <t>追加107年度設籍前新住民遭逢特殊境遇相關福利及扶助計畫(107IC216)</t>
  </si>
  <si>
    <t>108年度雲林縣新住民人身安全保護計畫(108IC109)</t>
  </si>
  <si>
    <t>108年度設籍前新住民遭逢特殊境遇相關福利及扶助計畫(108IC214)</t>
  </si>
  <si>
    <t>107年度雲林縣新住民人身安全保護計畫(107IC104)</t>
  </si>
  <si>
    <t>南投縣政府108年度設籍前新住民遭逢特殊境遇相關福利及扶助計畫(108HC217)</t>
  </si>
  <si>
    <t>108年度南投縣設籍前新住民社會救助計畫(108HC204)</t>
  </si>
  <si>
    <t>彰化縣政府設籍前新住民遭逢特殊境遇家庭扶助實施要點(108GC216)</t>
  </si>
  <si>
    <t>彰化縣政府設籍前新住民社會救助計畫(108GC206)</t>
  </si>
  <si>
    <t>彰化縣108年度新住民人身安全保護計畫(108GC106)</t>
  </si>
  <si>
    <t>新住民生活法律講座(108EC401)</t>
  </si>
  <si>
    <t>苗栗縣警察局</t>
  </si>
  <si>
    <t>苗栗縣預防性新住民人身安全保護計畫(108EC102)</t>
  </si>
  <si>
    <t>108年苗栗縣設籍前新住民遭逢特殊境遇相關福利及扶助計畫(108EC218)</t>
  </si>
  <si>
    <t>新竹縣政府107年度新住民人身安全保護計畫(107DC106)</t>
  </si>
  <si>
    <t>108年度新住民人身安全保護計畫(108DC104)</t>
  </si>
  <si>
    <t>108年度桃園市設籍前新住民遭逢特殊境遇相關福利及扶助計畫(108CC221)</t>
  </si>
  <si>
    <t>108年度桃園市設籍前新住民社會救助計畫(108CC211)</t>
  </si>
  <si>
    <t>108年度宜蘭縣新住民人身安全保護計畫(108BC103)</t>
  </si>
  <si>
    <t>108年度宜蘭縣政府辦理設籍前新住民社會救助計畫(108BC202)</t>
  </si>
  <si>
    <t>新北市政府108年度設籍前新住民遭逢特殊境遇相關福利及扶助計畫(108AC223)</t>
  </si>
  <si>
    <t>108年度新住民配偶家庭暴力防治專業服務實施計畫(1085C107)</t>
  </si>
  <si>
    <t>108年度高雄市設籍前新住民遭逢特殊境遇之家庭扶助計畫(1085C219)</t>
  </si>
  <si>
    <t>108年度高雄市設籍前新住民社會救助計畫(1085C210)</t>
  </si>
  <si>
    <t>108年度臺北市設籍前新住民社會救助計畫(1084C205)</t>
  </si>
  <si>
    <t>107年度臺北市設籍前新住民社會救助計畫(1074C201)</t>
  </si>
  <si>
    <t>一、辦理新住民社會安全網絡服務計畫</t>
  </si>
  <si>
    <t>研發及產業訓儲替代役役男入營輸送作業</t>
  </si>
  <si>
    <t>研發及產業訓儲替代役男家屬生活扶(慰)助</t>
  </si>
  <si>
    <t>108年度既有建築節能改善擴大計畫</t>
  </si>
  <si>
    <t>108年度永續智慧社區創新實證示範計畫</t>
  </si>
  <si>
    <t>國家重要濕地復育</t>
    <phoneticPr fontId="2" type="noConversion"/>
  </si>
  <si>
    <t>福建省</t>
    <phoneticPr fontId="2" type="noConversion"/>
  </si>
  <si>
    <t>各縣市</t>
    <phoneticPr fontId="2" type="noConversion"/>
  </si>
  <si>
    <t>直轄市</t>
    <phoneticPr fontId="2" type="noConversion"/>
  </si>
  <si>
    <t>公共管線資料庫暨管理資訊系統建設計畫</t>
    <phoneticPr fontId="2" type="noConversion"/>
  </si>
  <si>
    <t>補助縣市政府辦理海岸基本資料調查與建置工作</t>
    <phoneticPr fontId="2" type="noConversion"/>
  </si>
  <si>
    <t>補助地方政府辦理土資場規劃設置</t>
    <phoneticPr fontId="2" type="noConversion"/>
  </si>
  <si>
    <t>補助縣市政府辦理海岸基本資料調查與建置工作</t>
  </si>
  <si>
    <t>108年度</t>
    <phoneticPr fontId="2" type="noConversion"/>
  </si>
  <si>
    <t>臺中市政府</t>
    <phoneticPr fontId="37" type="noConversion"/>
  </si>
  <si>
    <t>臺南市政府</t>
    <phoneticPr fontId="37" type="noConversion"/>
  </si>
  <si>
    <t>臺北市政府</t>
    <phoneticPr fontId="37" type="noConversion"/>
  </si>
  <si>
    <t>高雄市政府</t>
    <phoneticPr fontId="37" type="noConversion"/>
  </si>
  <si>
    <t>新北市政府</t>
    <phoneticPr fontId="37" type="noConversion"/>
  </si>
  <si>
    <t>桃園市政府</t>
    <phoneticPr fontId="37" type="noConversion"/>
  </si>
  <si>
    <t>P.6</t>
    <phoneticPr fontId="24" type="noConversion"/>
  </si>
  <si>
    <t>P.12</t>
    <phoneticPr fontId="24" type="noConversion"/>
  </si>
  <si>
    <t>P.25</t>
    <phoneticPr fontId="24" type="noConversion"/>
  </si>
  <si>
    <t>P.29</t>
    <phoneticPr fontId="24" type="noConversion"/>
  </si>
  <si>
    <t>一、住宅基金</t>
    <phoneticPr fontId="37" type="noConversion"/>
  </si>
  <si>
    <t>（一）補助地方政府辦理整合住宅補貼資源實施方案業務推動費</t>
    <phoneticPr fontId="2" type="noConversion"/>
  </si>
  <si>
    <t>（二）社會住宅計畫</t>
    <phoneticPr fontId="2" type="noConversion"/>
  </si>
  <si>
    <t>二、中央都市更新基金</t>
    <phoneticPr fontId="37" type="noConversion"/>
  </si>
  <si>
    <t>（三）補助地方政府辦理包租代管計畫</t>
    <phoneticPr fontId="2" type="noConversion"/>
  </si>
  <si>
    <t>（四）補助地方政府辦理社會住宅興辦計畫行銷業務推動費</t>
    <phoneticPr fontId="2" type="noConversion"/>
  </si>
  <si>
    <t>（五）補助地方政府興辦社會住宅融資利息及非自償性經費</t>
    <phoneticPr fontId="2" type="noConversion"/>
  </si>
  <si>
    <t>（六）補助地方政府辦理原有住宅無障礙設施改善先期計畫</t>
    <phoneticPr fontId="2" type="noConversion"/>
  </si>
  <si>
    <t>（七）建築物結構快篩作業計畫</t>
    <phoneticPr fontId="2" type="noConversion"/>
  </si>
  <si>
    <t>（八）臺南安平二期國宅</t>
    <phoneticPr fontId="2" type="noConversion"/>
  </si>
  <si>
    <t>（九）辦理單身青年及鼓勵婚育租金補貼試辦方案業務推動費</t>
    <phoneticPr fontId="2" type="noConversion"/>
  </si>
  <si>
    <t>（一）中央都市更新基金補助辦理自行實施更新辦法</t>
    <phoneticPr fontId="2" type="noConversion"/>
  </si>
  <si>
    <t>（二）都市更新委外規劃及關聯性公共工程</t>
    <phoneticPr fontId="2" type="noConversion"/>
  </si>
  <si>
    <t>（三）辦理都市計畫公共設施用地專案通盤檢討</t>
    <phoneticPr fontId="2" type="noConversion"/>
  </si>
  <si>
    <t>（四）辦理都市危險及老舊建築物重建計畫補助作業</t>
    <phoneticPr fontId="2" type="noConversion"/>
  </si>
  <si>
    <t>（五）地方政府委外成立輔導團辦理都市危險及老舊建築物加速重建業務</t>
    <phoneticPr fontId="2" type="noConversion"/>
  </si>
  <si>
    <t>（六）其他</t>
    <phoneticPr fontId="2" type="noConversion"/>
  </si>
  <si>
    <t>高雄市立圓富國民中學(高雄市政府教育局層轉)</t>
    <phoneticPr fontId="37" type="noConversion"/>
  </si>
  <si>
    <t>新北市新店區大豐國民小學(新北市政府教育局層轉)</t>
    <phoneticPr fontId="37" type="noConversion"/>
  </si>
  <si>
    <t>苗栗縣大湖鄉大南國小(苗栗縣政府層轉)</t>
    <phoneticPr fontId="37" type="noConversion"/>
  </si>
  <si>
    <t>苗栗縣公館鄉開礦國小(苗栗縣政府層轉)</t>
    <phoneticPr fontId="37" type="noConversion"/>
  </si>
  <si>
    <t>苗栗縣後龍鎮成功國民小學(苗栗縣政府層轉)</t>
    <phoneticPr fontId="37" type="noConversion"/>
  </si>
  <si>
    <t>苗栗縣後龍鎮海寶國民小學(苗栗縣政府層轉)</t>
    <phoneticPr fontId="37" type="noConversion"/>
  </si>
  <si>
    <t>雲林縣元長鄉新生國民小學(雲林縣政府層轉)</t>
    <phoneticPr fontId="37" type="noConversion"/>
  </si>
  <si>
    <t>P.41</t>
    <phoneticPr fontId="24" type="noConversion"/>
  </si>
  <si>
    <t>P.42</t>
    <phoneticPr fontId="24" type="noConversion"/>
  </si>
  <si>
    <t>P.53</t>
    <phoneticPr fontId="24" type="noConversion"/>
  </si>
  <si>
    <t>污水下水道建設計畫</t>
  </si>
  <si>
    <t>污水下水道建設計畫</t>
    <phoneticPr fontId="2" type="noConversion"/>
  </si>
  <si>
    <t>花東地區永續發展策略計畫</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</si>
</sst>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76" formatCode="#,##0_ "/>
    <numFmt numFmtId="177" formatCode="_-* #,##0_-;\-* #,##0_-;_-* &quot;-&quot;??_-;_-@_-"/>
    <numFmt numFmtId="178" formatCode="#,##0_);[Red]\(#,##0\)"/>
  </numFmts>
  <fonts count="38">
    <font>
      <sz val="12"/>
      <color theme="1"/>
      <name val="新細明體"/>
      <family val="1"/>
      <charset val="136"/>
      <scheme val="minor"/>
    </font>
    <font>
      <sz val="12"/>
      <color indexed="8"/>
      <name val="新細明體"/>
      <family val="1"/>
      <charset val="136"/>
    </font>
    <font>
      <sz val="9"/>
      <name val="新細明體"/>
      <family val="1"/>
      <charset val="136"/>
    </font>
    <font>
      <sz val="12"/>
      <name val="新細明體"/>
      <family val="1"/>
      <charset val="136"/>
    </font>
    <font>
      <sz val="9"/>
      <name val="標楷體"/>
      <family val="4"/>
      <charset val="136"/>
    </font>
    <font>
      <sz val="12"/>
      <name val="標楷體"/>
      <family val="4"/>
      <charset val="136"/>
    </font>
    <font>
      <sz val="10"/>
      <name val="Helv"/>
      <family val="2"/>
    </font>
    <font>
      <sz val="8"/>
      <name val="標楷體"/>
      <family val="4"/>
      <charset val="136"/>
    </font>
    <font>
      <sz val="11"/>
      <name val="標楷體"/>
      <family val="4"/>
      <charset val="136"/>
    </font>
    <font>
      <sz val="9"/>
      <name val="Arial"/>
      <family val="2"/>
    </font>
    <font>
      <sz val="8"/>
      <name val="Arial"/>
      <family val="2"/>
    </font>
    <font>
      <u/>
      <sz val="16"/>
      <name val="標楷體"/>
      <family val="4"/>
      <charset val="136"/>
    </font>
    <font>
      <sz val="16"/>
      <name val="標楷體"/>
      <family val="4"/>
      <charset val="136"/>
    </font>
    <font>
      <sz val="12"/>
      <name val="Times New Roman"/>
      <family val="1"/>
    </font>
    <font>
      <sz val="9"/>
      <name val="新細明體"/>
      <family val="1"/>
      <charset val="136"/>
    </font>
    <font>
      <sz val="9"/>
      <color indexed="8"/>
      <name val="Arial"/>
      <family val="2"/>
    </font>
    <font>
      <sz val="8"/>
      <color indexed="8"/>
      <name val="Arial"/>
      <family val="2"/>
    </font>
    <font>
      <sz val="9"/>
      <color indexed="8"/>
      <name val="新細明體"/>
      <family val="1"/>
      <charset val="136"/>
    </font>
    <font>
      <sz val="8"/>
      <color indexed="8"/>
      <name val="新細明體"/>
      <family val="1"/>
      <charset val="136"/>
    </font>
    <font>
      <sz val="12"/>
      <color indexed="8"/>
      <name val="標楷體"/>
      <family val="4"/>
      <charset val="136"/>
    </font>
    <font>
      <sz val="9"/>
      <color indexed="8"/>
      <name val="標楷體"/>
      <family val="4"/>
      <charset val="136"/>
    </font>
    <font>
      <sz val="8"/>
      <color indexed="8"/>
      <name val="標楷體"/>
      <family val="4"/>
      <charset val="136"/>
    </font>
    <font>
      <sz val="9"/>
      <name val="Times New Roman"/>
      <family val="1"/>
    </font>
    <font>
      <sz val="11"/>
      <name val="Times New Roman"/>
      <family val="1"/>
    </font>
    <font>
      <sz val="9"/>
      <name val="新細明體"/>
      <family val="1"/>
      <charset val="136"/>
    </font>
    <font>
      <b/>
      <u/>
      <sz val="16"/>
      <name val="標楷體"/>
      <family val="4"/>
      <charset val="136"/>
    </font>
    <font>
      <sz val="9"/>
      <name val="細明體"/>
      <family val="3"/>
      <charset val="136"/>
    </font>
    <font>
      <b/>
      <u/>
      <sz val="16"/>
      <name val="Times New Roman"/>
      <family val="1"/>
    </font>
    <font>
      <b/>
      <sz val="16"/>
      <name val="標楷體"/>
      <family val="4"/>
      <charset val="136"/>
    </font>
    <font>
      <sz val="10"/>
      <name val="Times New Roman"/>
      <family val="1"/>
    </font>
    <font>
      <b/>
      <sz val="12"/>
      <name val="標楷體"/>
      <family val="4"/>
      <charset val="136"/>
    </font>
    <font>
      <sz val="14"/>
      <name val="標楷體"/>
      <family val="4"/>
      <charset val="136"/>
    </font>
    <font>
      <sz val="12"/>
      <color indexed="10"/>
      <name val="標楷體"/>
      <family val="4"/>
      <charset val="136"/>
    </font>
    <font>
      <sz val="14"/>
      <color rgb="FFFF0000"/>
      <name val="標楷體"/>
      <family val="4"/>
      <charset val="136"/>
    </font>
    <font>
      <sz val="12"/>
      <color rgb="FFFF0000"/>
      <name val="標楷體"/>
      <family val="4"/>
      <charset val="136"/>
    </font>
    <font>
      <sz val="8"/>
      <color rgb="FFFF0000"/>
      <name val="新細明體"/>
      <family val="1"/>
      <charset val="136"/>
    </font>
    <font>
      <sz val="12"/>
      <color theme="1"/>
      <name val="標楷體"/>
      <family val="4"/>
      <charset val="136"/>
    </font>
    <font>
      <sz val="9"/>
      <name val="新細明體"/>
      <family val="1"/>
      <charset val="136"/>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alignment vertical="center"/>
    </xf>
    <xf numFmtId="0" fontId="3" fillId="0" borderId="0"/>
    <xf numFmtId="0" fontId="5" fillId="0" borderId="0"/>
    <xf numFmtId="0" fontId="3" fillId="0" borderId="0">
      <alignment vertical="center"/>
    </xf>
    <xf numFmtId="0" fontId="3" fillId="0" borderId="0"/>
    <xf numFmtId="0" fontId="3" fillId="0" borderId="0"/>
    <xf numFmtId="0" fontId="5" fillId="0" borderId="0"/>
    <xf numFmtId="0" fontId="6" fillId="0" borderId="0"/>
    <xf numFmtId="0" fontId="5" fillId="0" borderId="0"/>
    <xf numFmtId="43" fontId="1"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cellStyleXfs>
  <cellXfs count="246">
    <xf numFmtId="0" fontId="0" fillId="0" borderId="0" xfId="0">
      <alignment vertical="center"/>
    </xf>
    <xf numFmtId="0" fontId="4" fillId="0" borderId="0" xfId="4" applyFont="1"/>
    <xf numFmtId="49" fontId="4" fillId="0" borderId="0" xfId="0" applyNumberFormat="1" applyFont="1" applyBorder="1" applyAlignment="1">
      <alignment horizontal="center" vertical="top" wrapText="1"/>
    </xf>
    <xf numFmtId="49" fontId="7" fillId="0" borderId="0" xfId="0" applyNumberFormat="1" applyFont="1" applyBorder="1" applyAlignment="1">
      <alignment vertical="center" wrapText="1"/>
    </xf>
    <xf numFmtId="49" fontId="7" fillId="0" borderId="1" xfId="0" applyNumberFormat="1" applyFont="1" applyBorder="1" applyAlignment="1">
      <alignment vertical="center" wrapText="1"/>
    </xf>
    <xf numFmtId="49" fontId="8" fillId="0" borderId="1" xfId="0" applyNumberFormat="1" applyFont="1" applyBorder="1" applyAlignment="1">
      <alignment vertical="center" wrapText="1"/>
    </xf>
    <xf numFmtId="49" fontId="9" fillId="0" borderId="0" xfId="0" applyNumberFormat="1" applyFont="1" applyBorder="1" applyAlignment="1">
      <alignment horizontal="center" vertical="top" wrapText="1"/>
    </xf>
    <xf numFmtId="49" fontId="4" fillId="0" borderId="0"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49" fontId="10" fillId="0" borderId="2" xfId="0" applyNumberFormat="1" applyFont="1" applyFill="1" applyBorder="1" applyAlignment="1">
      <alignment vertical="top" wrapText="1"/>
    </xf>
    <xf numFmtId="176" fontId="9" fillId="0" borderId="2" xfId="0" applyNumberFormat="1" applyFont="1" applyFill="1" applyBorder="1" applyAlignment="1">
      <alignment horizontal="right" vertical="top" wrapText="1"/>
    </xf>
    <xf numFmtId="49" fontId="10" fillId="0" borderId="3" xfId="0" applyNumberFormat="1" applyFont="1" applyFill="1" applyBorder="1" applyAlignment="1">
      <alignment vertical="top" wrapText="1"/>
    </xf>
    <xf numFmtId="176" fontId="9" fillId="0" borderId="3" xfId="0" applyNumberFormat="1" applyFont="1" applyFill="1" applyBorder="1" applyAlignment="1">
      <alignment horizontal="right" vertical="top" wrapText="1"/>
    </xf>
    <xf numFmtId="49" fontId="10" fillId="0" borderId="4" xfId="0" applyNumberFormat="1" applyFont="1" applyFill="1" applyBorder="1" applyAlignment="1">
      <alignment vertical="top" wrapText="1"/>
    </xf>
    <xf numFmtId="176" fontId="5" fillId="0" borderId="5" xfId="0" applyNumberFormat="1" applyFont="1" applyBorder="1" applyAlignment="1">
      <alignment horizontal="center" vertical="center" wrapText="1"/>
    </xf>
    <xf numFmtId="49" fontId="5" fillId="2" borderId="6" xfId="0" applyNumberFormat="1" applyFont="1" applyFill="1" applyBorder="1" applyAlignment="1">
      <alignment horizontal="left" vertical="center" wrapText="1"/>
    </xf>
    <xf numFmtId="49" fontId="5" fillId="2" borderId="6" xfId="0" applyNumberFormat="1" applyFont="1" applyFill="1" applyBorder="1" applyAlignment="1">
      <alignment horizontal="center" vertical="center" wrapText="1"/>
    </xf>
    <xf numFmtId="49" fontId="5" fillId="2" borderId="2" xfId="0" applyNumberFormat="1" applyFont="1" applyFill="1" applyBorder="1" applyAlignment="1">
      <alignment horizontal="left" vertical="top" wrapText="1" indent="1"/>
    </xf>
    <xf numFmtId="49" fontId="5" fillId="2" borderId="2" xfId="0" applyNumberFormat="1" applyFont="1" applyFill="1" applyBorder="1" applyAlignment="1">
      <alignment vertical="top" wrapText="1"/>
    </xf>
    <xf numFmtId="0" fontId="5" fillId="0" borderId="2" xfId="4" applyFont="1" applyFill="1" applyBorder="1" applyAlignment="1">
      <alignment horizontal="left" vertical="top" wrapText="1" indent="1"/>
    </xf>
    <xf numFmtId="0" fontId="5" fillId="0" borderId="2" xfId="4" applyFont="1" applyFill="1" applyBorder="1" applyAlignment="1">
      <alignment vertical="top" wrapText="1"/>
    </xf>
    <xf numFmtId="0" fontId="5" fillId="0" borderId="2" xfId="4" applyFont="1" applyFill="1" applyBorder="1" applyAlignment="1">
      <alignment horizontal="left" vertical="top" wrapText="1" indent="2"/>
    </xf>
    <xf numFmtId="0" fontId="5" fillId="0" borderId="2" xfId="4" applyFont="1" applyFill="1" applyBorder="1" applyAlignment="1">
      <alignment horizontal="left" vertical="top" indent="2"/>
    </xf>
    <xf numFmtId="0" fontId="5" fillId="0" borderId="3" xfId="4" applyFont="1" applyFill="1" applyBorder="1" applyAlignment="1">
      <alignment vertical="top" wrapText="1"/>
    </xf>
    <xf numFmtId="0" fontId="5" fillId="0" borderId="2" xfId="1" applyFont="1" applyFill="1" applyBorder="1" applyAlignment="1">
      <alignment vertical="top" wrapText="1"/>
    </xf>
    <xf numFmtId="0" fontId="5" fillId="0" borderId="2" xfId="6" applyFont="1" applyFill="1" applyBorder="1" applyAlignment="1">
      <alignment vertical="top" wrapText="1"/>
    </xf>
    <xf numFmtId="0" fontId="5" fillId="0" borderId="3" xfId="4" applyFont="1" applyFill="1" applyBorder="1" applyAlignment="1">
      <alignment horizontal="left" vertical="top" indent="2"/>
    </xf>
    <xf numFmtId="0" fontId="5" fillId="0" borderId="3" xfId="6" applyFont="1" applyFill="1" applyBorder="1" applyAlignment="1">
      <alignmen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176" fontId="13" fillId="2" borderId="6" xfId="4" applyNumberFormat="1" applyFont="1" applyFill="1" applyBorder="1" applyAlignment="1">
      <alignment horizontal="right" vertical="top"/>
    </xf>
    <xf numFmtId="177" fontId="13" fillId="2" borderId="6" xfId="9" applyNumberFormat="1" applyFont="1" applyFill="1" applyBorder="1" applyAlignment="1">
      <alignment horizontal="right" vertical="top"/>
    </xf>
    <xf numFmtId="176" fontId="13" fillId="2" borderId="2" xfId="4" applyNumberFormat="1" applyFont="1" applyFill="1" applyBorder="1" applyAlignment="1">
      <alignment vertical="top"/>
    </xf>
    <xf numFmtId="177" fontId="13" fillId="2" borderId="2" xfId="9" applyNumberFormat="1" applyFont="1" applyFill="1" applyBorder="1" applyAlignment="1">
      <alignment vertical="top"/>
    </xf>
    <xf numFmtId="177" fontId="13" fillId="0" borderId="2" xfId="9" applyNumberFormat="1" applyFont="1" applyFill="1" applyBorder="1" applyAlignment="1">
      <alignment vertical="top"/>
    </xf>
    <xf numFmtId="177" fontId="13" fillId="0" borderId="2" xfId="12" applyNumberFormat="1" applyFont="1" applyFill="1" applyBorder="1" applyAlignment="1">
      <alignment vertical="top"/>
    </xf>
    <xf numFmtId="177" fontId="13" fillId="0" borderId="2" xfId="12" applyNumberFormat="1" applyFont="1" applyFill="1" applyBorder="1" applyAlignment="1">
      <alignment horizontal="center" vertical="top"/>
    </xf>
    <xf numFmtId="177" fontId="13" fillId="0" borderId="3" xfId="12" applyNumberFormat="1" applyFont="1" applyFill="1" applyBorder="1" applyAlignment="1">
      <alignment vertical="top"/>
    </xf>
    <xf numFmtId="176" fontId="13" fillId="0" borderId="2" xfId="4" applyNumberFormat="1" applyFont="1" applyFill="1" applyBorder="1" applyAlignment="1">
      <alignment vertical="top"/>
    </xf>
    <xf numFmtId="177" fontId="13" fillId="0" borderId="2" xfId="9" applyNumberFormat="1" applyFont="1" applyFill="1" applyBorder="1" applyAlignment="1">
      <alignment horizontal="right" vertical="top"/>
    </xf>
    <xf numFmtId="41" fontId="13" fillId="0" borderId="2" xfId="1" applyNumberFormat="1" applyFont="1" applyFill="1" applyBorder="1" applyAlignment="1">
      <alignment horizontal="center" vertical="top"/>
    </xf>
    <xf numFmtId="177" fontId="13" fillId="0" borderId="3" xfId="9" applyNumberFormat="1" applyFont="1" applyFill="1" applyBorder="1" applyAlignment="1">
      <alignment horizontal="right" vertical="top"/>
    </xf>
    <xf numFmtId="177" fontId="13" fillId="0" borderId="3" xfId="9" applyNumberFormat="1" applyFont="1" applyFill="1" applyBorder="1" applyAlignment="1">
      <alignment vertical="top"/>
    </xf>
    <xf numFmtId="41" fontId="13" fillId="0" borderId="3" xfId="1" applyNumberFormat="1" applyFont="1" applyFill="1" applyBorder="1" applyAlignment="1">
      <alignment horizontal="center" vertical="top"/>
    </xf>
    <xf numFmtId="0" fontId="5" fillId="0" borderId="2" xfId="4" applyFont="1" applyFill="1" applyBorder="1" applyAlignment="1">
      <alignment wrapText="1"/>
    </xf>
    <xf numFmtId="0" fontId="5" fillId="0" borderId="3" xfId="4" applyFont="1" applyFill="1" applyBorder="1" applyAlignment="1">
      <alignment wrapText="1"/>
    </xf>
    <xf numFmtId="49" fontId="33" fillId="0" borderId="2" xfId="0" applyNumberFormat="1" applyFont="1" applyFill="1" applyBorder="1" applyAlignment="1">
      <alignment horizontal="center" vertical="top" wrapText="1"/>
    </xf>
    <xf numFmtId="49" fontId="34" fillId="0" borderId="7" xfId="0" applyNumberFormat="1" applyFont="1" applyFill="1" applyBorder="1" applyAlignment="1">
      <alignment horizontal="center" vertical="top" wrapText="1"/>
    </xf>
    <xf numFmtId="49" fontId="34" fillId="0" borderId="0" xfId="0" applyNumberFormat="1" applyFont="1" applyFill="1" applyBorder="1" applyAlignment="1">
      <alignment horizontal="center" vertical="top" wrapText="1"/>
    </xf>
    <xf numFmtId="178" fontId="13" fillId="0" borderId="2" xfId="0" applyNumberFormat="1" applyFont="1" applyFill="1" applyBorder="1" applyAlignment="1">
      <alignment vertical="center"/>
    </xf>
    <xf numFmtId="0" fontId="5" fillId="0" borderId="2" xfId="0" applyFont="1" applyFill="1" applyBorder="1" applyAlignment="1">
      <alignment vertical="center" wrapText="1"/>
    </xf>
    <xf numFmtId="178" fontId="13" fillId="0" borderId="3" xfId="0" applyNumberFormat="1" applyFont="1" applyFill="1" applyBorder="1" applyAlignment="1">
      <alignment vertical="center"/>
    </xf>
    <xf numFmtId="176" fontId="15" fillId="0" borderId="2" xfId="0" applyNumberFormat="1" applyFont="1" applyFill="1" applyBorder="1" applyAlignment="1">
      <alignment horizontal="right" vertical="top" wrapText="1"/>
    </xf>
    <xf numFmtId="176" fontId="15" fillId="0" borderId="3" xfId="0" applyNumberFormat="1" applyFont="1" applyFill="1" applyBorder="1" applyAlignment="1">
      <alignment horizontal="right" vertical="top" wrapText="1"/>
    </xf>
    <xf numFmtId="0" fontId="13" fillId="0" borderId="0" xfId="8" applyFont="1" applyFill="1"/>
    <xf numFmtId="0" fontId="22" fillId="0" borderId="0" xfId="7" applyFont="1" applyFill="1" applyBorder="1" applyAlignment="1">
      <alignment vertical="top" wrapText="1"/>
    </xf>
    <xf numFmtId="0" fontId="5" fillId="0" borderId="3" xfId="4" applyFont="1" applyFill="1" applyBorder="1" applyAlignment="1">
      <alignment horizontal="left" vertical="top" wrapText="1" indent="2"/>
    </xf>
    <xf numFmtId="0" fontId="22" fillId="0" borderId="1" xfId="7" applyFont="1" applyFill="1" applyBorder="1" applyAlignment="1">
      <alignment vertical="top" wrapText="1"/>
    </xf>
    <xf numFmtId="0" fontId="13" fillId="0" borderId="0" xfId="8" applyFont="1" applyFill="1" applyBorder="1"/>
    <xf numFmtId="49" fontId="5" fillId="0" borderId="2" xfId="0" applyNumberFormat="1" applyFont="1" applyFill="1" applyBorder="1" applyAlignment="1">
      <alignment horizontal="left" vertical="top" wrapText="1" indent="1"/>
    </xf>
    <xf numFmtId="49" fontId="5" fillId="0" borderId="2" xfId="0" applyNumberFormat="1" applyFont="1" applyFill="1" applyBorder="1" applyAlignment="1">
      <alignment vertical="top" wrapText="1"/>
    </xf>
    <xf numFmtId="0" fontId="4" fillId="0" borderId="0" xfId="4" applyFont="1" applyFill="1"/>
    <xf numFmtId="49" fontId="7" fillId="0" borderId="0" xfId="0" applyNumberFormat="1" applyFont="1" applyFill="1" applyBorder="1" applyAlignment="1">
      <alignment vertical="center" wrapText="1"/>
    </xf>
    <xf numFmtId="176" fontId="5" fillId="0" borderId="5" xfId="0" applyNumberFormat="1" applyFont="1" applyFill="1" applyBorder="1" applyAlignment="1">
      <alignment horizontal="center" vertical="center" wrapText="1"/>
    </xf>
    <xf numFmtId="0" fontId="5" fillId="0" borderId="2" xfId="4" applyFont="1" applyFill="1" applyBorder="1" applyAlignment="1">
      <alignment horizontal="left" vertical="top" wrapText="1"/>
    </xf>
    <xf numFmtId="0" fontId="5" fillId="0" borderId="2" xfId="0" applyFont="1" applyFill="1" applyBorder="1" applyAlignment="1" applyProtection="1">
      <alignment vertical="top" wrapText="1"/>
      <protection locked="0"/>
    </xf>
    <xf numFmtId="49" fontId="5" fillId="0" borderId="3" xfId="0" applyNumberFormat="1" applyFont="1" applyFill="1" applyBorder="1" applyAlignment="1">
      <alignment vertical="top" wrapText="1"/>
    </xf>
    <xf numFmtId="0" fontId="5" fillId="0" borderId="2" xfId="6" applyFont="1" applyFill="1" applyBorder="1" applyAlignment="1">
      <alignment horizontal="left" vertical="top" wrapText="1"/>
    </xf>
    <xf numFmtId="176" fontId="13" fillId="0" borderId="2" xfId="5" applyNumberFormat="1" applyFont="1" applyFill="1" applyBorder="1" applyAlignment="1">
      <alignment horizontal="right" vertical="top"/>
    </xf>
    <xf numFmtId="49" fontId="21" fillId="0" borderId="0" xfId="0" applyNumberFormat="1" applyFont="1" applyFill="1" applyBorder="1" applyAlignment="1">
      <alignment vertical="center" wrapText="1"/>
    </xf>
    <xf numFmtId="49" fontId="20" fillId="0" borderId="0" xfId="0" applyNumberFormat="1" applyFont="1" applyFill="1" applyBorder="1" applyAlignment="1">
      <alignment horizontal="center" vertical="top" wrapText="1"/>
    </xf>
    <xf numFmtId="49" fontId="15" fillId="0" borderId="0" xfId="0" applyNumberFormat="1" applyFont="1" applyFill="1" applyBorder="1" applyAlignment="1">
      <alignment horizontal="center" vertical="top" wrapText="1"/>
    </xf>
    <xf numFmtId="49" fontId="35" fillId="0" borderId="2" xfId="0" applyNumberFormat="1" applyFont="1" applyFill="1" applyBorder="1" applyAlignment="1">
      <alignment vertical="top" wrapText="1"/>
    </xf>
    <xf numFmtId="49" fontId="17" fillId="0" borderId="0" xfId="0" applyNumberFormat="1" applyFont="1" applyFill="1" applyBorder="1" applyAlignment="1">
      <alignment horizontal="center" vertical="top" wrapText="1"/>
    </xf>
    <xf numFmtId="49" fontId="18" fillId="0" borderId="2" xfId="0" applyNumberFormat="1" applyFont="1" applyFill="1" applyBorder="1" applyAlignment="1">
      <alignment vertical="top" wrapText="1"/>
    </xf>
    <xf numFmtId="49" fontId="16" fillId="0" borderId="3" xfId="0" applyNumberFormat="1" applyFont="1" applyFill="1" applyBorder="1" applyAlignment="1">
      <alignment vertical="top" wrapText="1"/>
    </xf>
    <xf numFmtId="49" fontId="16" fillId="0" borderId="8" xfId="0" applyNumberFormat="1" applyFont="1" applyFill="1" applyBorder="1" applyAlignment="1">
      <alignment vertical="top" wrapText="1"/>
    </xf>
    <xf numFmtId="49" fontId="16" fillId="0" borderId="2" xfId="0" applyNumberFormat="1" applyFont="1" applyFill="1" applyBorder="1" applyAlignment="1">
      <alignment vertical="top" wrapText="1"/>
    </xf>
    <xf numFmtId="49" fontId="16" fillId="0" borderId="4" xfId="0" applyNumberFormat="1" applyFont="1" applyFill="1" applyBorder="1" applyAlignment="1">
      <alignment vertical="top" wrapText="1"/>
    </xf>
    <xf numFmtId="176" fontId="0" fillId="0" borderId="0" xfId="0" applyNumberFormat="1">
      <alignment vertical="center"/>
    </xf>
    <xf numFmtId="0" fontId="0" fillId="0" borderId="0" xfId="0" applyAlignment="1">
      <alignment horizontal="center" vertical="center"/>
    </xf>
    <xf numFmtId="49" fontId="5" fillId="0" borderId="6" xfId="0" applyNumberFormat="1" applyFont="1" applyFill="1" applyBorder="1" applyAlignment="1">
      <alignment horizontal="left" vertical="center" wrapText="1" indent="1"/>
    </xf>
    <xf numFmtId="177" fontId="13" fillId="0" borderId="5" xfId="9" applyNumberFormat="1" applyFont="1" applyFill="1" applyBorder="1" applyAlignment="1">
      <alignment horizontal="right" vertical="center"/>
    </xf>
    <xf numFmtId="49" fontId="5" fillId="0" borderId="5" xfId="0" applyNumberFormat="1" applyFont="1" applyFill="1" applyBorder="1" applyAlignment="1">
      <alignment horizontal="left" vertical="center" wrapText="1" indent="1"/>
    </xf>
    <xf numFmtId="49" fontId="5" fillId="3" borderId="6" xfId="0" applyNumberFormat="1" applyFont="1" applyFill="1" applyBorder="1" applyAlignment="1">
      <alignment horizontal="left" vertical="center" wrapText="1"/>
    </xf>
    <xf numFmtId="176" fontId="13" fillId="3" borderId="5" xfId="4" applyNumberFormat="1" applyFont="1" applyFill="1" applyBorder="1" applyAlignment="1">
      <alignment horizontal="right" vertical="center"/>
    </xf>
    <xf numFmtId="176" fontId="5" fillId="3" borderId="5" xfId="0" applyNumberFormat="1" applyFont="1" applyFill="1" applyBorder="1" applyAlignment="1">
      <alignment horizontal="center" vertical="center" wrapText="1"/>
    </xf>
    <xf numFmtId="177" fontId="13" fillId="3" borderId="5" xfId="9" applyNumberFormat="1" applyFont="1" applyFill="1" applyBorder="1" applyAlignment="1">
      <alignment horizontal="right" vertical="center"/>
    </xf>
    <xf numFmtId="41" fontId="13" fillId="0" borderId="2" xfId="0" applyNumberFormat="1" applyFont="1" applyFill="1" applyBorder="1" applyAlignment="1">
      <alignment vertical="center"/>
    </xf>
    <xf numFmtId="0" fontId="5" fillId="0" borderId="3" xfId="0" applyFont="1" applyFill="1" applyBorder="1" applyAlignment="1">
      <alignment vertical="center" wrapText="1"/>
    </xf>
    <xf numFmtId="41" fontId="13" fillId="0" borderId="3" xfId="0" applyNumberFormat="1" applyFont="1" applyFill="1" applyBorder="1" applyAlignment="1">
      <alignment vertical="center"/>
    </xf>
    <xf numFmtId="0" fontId="13" fillId="2" borderId="6" xfId="0" applyFont="1" applyFill="1" applyBorder="1" applyAlignment="1"/>
    <xf numFmtId="178" fontId="13" fillId="2" borderId="6" xfId="0" applyNumberFormat="1" applyFont="1" applyFill="1" applyBorder="1" applyAlignment="1">
      <alignment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49" fontId="5" fillId="0" borderId="9" xfId="0" applyNumberFormat="1" applyFont="1" applyFill="1" applyBorder="1" applyAlignment="1">
      <alignment horizontal="left" vertical="center" wrapText="1" indent="1"/>
    </xf>
    <xf numFmtId="177" fontId="13" fillId="0" borderId="9" xfId="9" applyNumberFormat="1" applyFont="1" applyFill="1" applyBorder="1" applyAlignment="1">
      <alignment horizontal="right" vertical="center"/>
    </xf>
    <xf numFmtId="176" fontId="5" fillId="0" borderId="9" xfId="0" applyNumberFormat="1" applyFont="1" applyFill="1" applyBorder="1" applyAlignment="1">
      <alignment horizontal="center" vertical="center" wrapText="1"/>
    </xf>
    <xf numFmtId="0" fontId="23" fillId="2" borderId="6" xfId="0" applyFont="1" applyFill="1" applyBorder="1" applyAlignment="1"/>
    <xf numFmtId="0" fontId="30" fillId="2" borderId="6" xfId="0" applyFont="1" applyFill="1" applyBorder="1" applyAlignment="1">
      <alignment vertical="center" wrapText="1"/>
    </xf>
    <xf numFmtId="0" fontId="13" fillId="0" borderId="0" xfId="0" applyFont="1" applyFill="1" applyAlignment="1"/>
    <xf numFmtId="0" fontId="8" fillId="0" borderId="0" xfId="0" applyFont="1" applyFill="1" applyBorder="1" applyAlignment="1">
      <alignment horizontal="right"/>
    </xf>
    <xf numFmtId="0" fontId="8" fillId="0" borderId="0" xfId="0" applyFont="1" applyFill="1" applyAlignment="1"/>
    <xf numFmtId="0" fontId="13" fillId="0" borderId="0" xfId="0" applyFont="1" applyFill="1" applyAlignment="1">
      <alignment horizontal="center" vertical="center"/>
    </xf>
    <xf numFmtId="0" fontId="13" fillId="0" borderId="0" xfId="0" applyFont="1" applyFill="1" applyBorder="1" applyAlignment="1"/>
    <xf numFmtId="0" fontId="13" fillId="0" borderId="2" xfId="0" applyFont="1" applyFill="1" applyBorder="1" applyAlignment="1"/>
    <xf numFmtId="0" fontId="23" fillId="0" borderId="2" xfId="0" applyFont="1" applyFill="1" applyBorder="1" applyAlignment="1"/>
    <xf numFmtId="0" fontId="29" fillId="0" borderId="0" xfId="0" applyFont="1" applyFill="1" applyAlignment="1"/>
    <xf numFmtId="49" fontId="30" fillId="2" borderId="6" xfId="0" applyNumberFormat="1" applyFont="1" applyFill="1" applyBorder="1" applyAlignment="1">
      <alignment horizontal="left" vertical="center" wrapText="1"/>
    </xf>
    <xf numFmtId="176" fontId="13" fillId="2" borderId="6" xfId="4" applyNumberFormat="1" applyFont="1" applyFill="1" applyBorder="1" applyAlignment="1">
      <alignment horizontal="right" vertical="center"/>
    </xf>
    <xf numFmtId="177" fontId="13" fillId="2" borderId="6" xfId="9" applyNumberFormat="1" applyFont="1" applyFill="1" applyBorder="1" applyAlignment="1">
      <alignment horizontal="right" vertical="center"/>
    </xf>
    <xf numFmtId="49" fontId="5" fillId="0" borderId="2" xfId="0" applyNumberFormat="1" applyFont="1" applyFill="1" applyBorder="1" applyAlignment="1">
      <alignment horizontal="left" vertical="top" wrapText="1"/>
    </xf>
    <xf numFmtId="0" fontId="36" fillId="0" borderId="2" xfId="0" applyFont="1" applyFill="1" applyBorder="1" applyAlignment="1">
      <alignment horizontal="left" vertical="center" wrapText="1"/>
    </xf>
    <xf numFmtId="0" fontId="5" fillId="0" borderId="2" xfId="0" applyFont="1" applyFill="1" applyBorder="1" applyAlignment="1">
      <alignment horizontal="left" vertical="center" indent="1"/>
    </xf>
    <xf numFmtId="0" fontId="5" fillId="0" borderId="3" xfId="0" applyFont="1" applyFill="1" applyBorder="1" applyAlignment="1">
      <alignment horizontal="left" vertical="center" indent="1"/>
    </xf>
    <xf numFmtId="0" fontId="5" fillId="0" borderId="6" xfId="4" applyFont="1" applyFill="1" applyBorder="1" applyAlignment="1">
      <alignment horizontal="left" vertical="top" indent="2"/>
    </xf>
    <xf numFmtId="0" fontId="5" fillId="0" borderId="6" xfId="4" applyFont="1" applyFill="1" applyBorder="1" applyAlignment="1">
      <alignment vertical="top" wrapText="1"/>
    </xf>
    <xf numFmtId="0" fontId="5" fillId="0" borderId="6" xfId="4" applyFont="1" applyFill="1" applyBorder="1" applyAlignment="1">
      <alignment wrapText="1"/>
    </xf>
    <xf numFmtId="177" fontId="13" fillId="0" borderId="6" xfId="12" applyNumberFormat="1" applyFont="1" applyFill="1" applyBorder="1" applyAlignment="1">
      <alignment vertical="top"/>
    </xf>
    <xf numFmtId="177" fontId="13" fillId="0" borderId="6" xfId="9" applyNumberFormat="1" applyFont="1" applyFill="1" applyBorder="1" applyAlignment="1">
      <alignment vertical="top"/>
    </xf>
    <xf numFmtId="0" fontId="30" fillId="2" borderId="2" xfId="0" applyFont="1" applyFill="1" applyBorder="1" applyAlignment="1">
      <alignment vertical="center" wrapText="1"/>
    </xf>
    <xf numFmtId="0" fontId="5" fillId="2" borderId="2" xfId="0" applyFont="1" applyFill="1" applyBorder="1" applyAlignment="1"/>
    <xf numFmtId="178" fontId="13" fillId="2" borderId="2" xfId="0" applyNumberFormat="1" applyFont="1" applyFill="1" applyBorder="1" applyAlignment="1">
      <alignment vertical="center"/>
    </xf>
    <xf numFmtId="0" fontId="5" fillId="0" borderId="6" xfId="0" applyFont="1" applyFill="1" applyBorder="1" applyAlignment="1">
      <alignment vertical="center" wrapText="1"/>
    </xf>
    <xf numFmtId="0" fontId="5" fillId="0" borderId="6" xfId="0" applyFont="1" applyFill="1" applyBorder="1" applyAlignment="1">
      <alignment horizontal="left" vertical="center" indent="1"/>
    </xf>
    <xf numFmtId="0" fontId="13" fillId="2" borderId="6" xfId="0" applyFont="1" applyFill="1" applyBorder="1" applyAlignment="1">
      <alignment horizontal="center" vertical="center"/>
    </xf>
    <xf numFmtId="0" fontId="8" fillId="0" borderId="6" xfId="0" applyFont="1" applyFill="1" applyBorder="1" applyAlignment="1">
      <alignment vertical="center" wrapText="1"/>
    </xf>
    <xf numFmtId="49" fontId="5" fillId="0" borderId="0" xfId="0" applyNumberFormat="1" applyFont="1" applyFill="1" applyBorder="1" applyAlignment="1">
      <alignment horizontal="center" vertical="top" wrapText="1"/>
    </xf>
    <xf numFmtId="0" fontId="13" fillId="0" borderId="10" xfId="0" applyFont="1" applyFill="1" applyBorder="1" applyAlignment="1"/>
    <xf numFmtId="49" fontId="8" fillId="0" borderId="1" xfId="0" applyNumberFormat="1" applyFont="1" applyFill="1" applyBorder="1" applyAlignment="1">
      <alignment horizontal="right" vertical="center" wrapText="1"/>
    </xf>
    <xf numFmtId="0" fontId="28" fillId="0" borderId="0" xfId="0" applyFont="1" applyFill="1" applyBorder="1" applyAlignment="1">
      <alignment horizontal="center"/>
    </xf>
    <xf numFmtId="49" fontId="5" fillId="0" borderId="6" xfId="0" applyNumberFormat="1" applyFont="1" applyFill="1" applyBorder="1" applyAlignment="1">
      <alignment vertical="top" wrapText="1"/>
    </xf>
    <xf numFmtId="177" fontId="13" fillId="0" borderId="6" xfId="9" applyNumberFormat="1" applyFont="1" applyFill="1" applyBorder="1" applyAlignment="1">
      <alignment horizontal="right" vertical="top"/>
    </xf>
    <xf numFmtId="49" fontId="10" fillId="0" borderId="6" xfId="0" applyNumberFormat="1" applyFont="1" applyFill="1" applyBorder="1" applyAlignment="1">
      <alignment vertical="top" wrapText="1"/>
    </xf>
    <xf numFmtId="176" fontId="9" fillId="0" borderId="6" xfId="0" applyNumberFormat="1" applyFont="1" applyFill="1" applyBorder="1" applyAlignment="1">
      <alignment horizontal="right" vertical="top" wrapText="1"/>
    </xf>
    <xf numFmtId="0" fontId="5" fillId="0" borderId="6" xfId="4" applyFont="1" applyFill="1" applyBorder="1" applyAlignment="1">
      <alignment horizontal="left" vertical="top" wrapText="1" indent="2"/>
    </xf>
    <xf numFmtId="49" fontId="16" fillId="0" borderId="0" xfId="0" applyNumberFormat="1" applyFont="1" applyFill="1" applyBorder="1" applyAlignment="1">
      <alignment vertical="top" wrapText="1"/>
    </xf>
    <xf numFmtId="49" fontId="33" fillId="0" borderId="0" xfId="0" applyNumberFormat="1" applyFont="1" applyFill="1" applyBorder="1" applyAlignment="1">
      <alignment horizontal="center" vertical="top" wrapText="1"/>
    </xf>
    <xf numFmtId="49" fontId="34" fillId="0" borderId="0" xfId="0" applyNumberFormat="1" applyFont="1" applyFill="1" applyBorder="1" applyAlignment="1">
      <alignment horizontal="left" vertical="top" wrapText="1"/>
    </xf>
    <xf numFmtId="49" fontId="5" fillId="0" borderId="6" xfId="0" applyNumberFormat="1" applyFont="1" applyFill="1" applyBorder="1" applyAlignment="1">
      <alignment horizontal="distributed" vertical="center" wrapText="1"/>
    </xf>
    <xf numFmtId="49" fontId="5" fillId="0" borderId="6" xfId="0" applyNumberFormat="1" applyFont="1" applyFill="1" applyBorder="1" applyAlignment="1">
      <alignment horizontal="center" vertical="center" wrapText="1"/>
    </xf>
    <xf numFmtId="49" fontId="34"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center" vertical="center" wrapText="1"/>
    </xf>
    <xf numFmtId="49" fontId="5" fillId="0" borderId="5" xfId="0" applyNumberFormat="1" applyFont="1" applyFill="1" applyBorder="1" applyAlignment="1">
      <alignment horizontal="distributed" vertical="center" wrapText="1"/>
    </xf>
    <xf numFmtId="49" fontId="10" fillId="0" borderId="8" xfId="0" applyNumberFormat="1" applyFont="1" applyFill="1" applyBorder="1" applyAlignment="1">
      <alignment vertical="top" wrapText="1"/>
    </xf>
    <xf numFmtId="176" fontId="15" fillId="0" borderId="0" xfId="0" applyNumberFormat="1" applyFont="1" applyFill="1" applyBorder="1" applyAlignment="1">
      <alignment horizontal="center" vertical="top" wrapText="1"/>
    </xf>
    <xf numFmtId="176" fontId="34" fillId="0" borderId="0" xfId="0" applyNumberFormat="1" applyFont="1" applyFill="1" applyBorder="1" applyAlignment="1">
      <alignment horizontal="left" vertical="center" wrapText="1"/>
    </xf>
    <xf numFmtId="49" fontId="19" fillId="0" borderId="5" xfId="0" applyNumberFormat="1" applyFont="1" applyFill="1" applyBorder="1" applyAlignment="1">
      <alignment horizontal="center" vertical="center" wrapText="1"/>
    </xf>
    <xf numFmtId="176" fontId="17" fillId="0" borderId="0" xfId="0"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indent="2"/>
    </xf>
    <xf numFmtId="49" fontId="5" fillId="0" borderId="3" xfId="0" applyNumberFormat="1" applyFont="1" applyFill="1" applyBorder="1" applyAlignment="1">
      <alignment horizontal="left" vertical="top" wrapText="1" indent="2"/>
    </xf>
    <xf numFmtId="177" fontId="13" fillId="0" borderId="0" xfId="9" applyNumberFormat="1" applyFont="1" applyFill="1" applyAlignment="1"/>
    <xf numFmtId="178" fontId="13" fillId="0" borderId="0" xfId="0" applyNumberFormat="1" applyFont="1" applyFill="1" applyAlignment="1"/>
    <xf numFmtId="177" fontId="13" fillId="0" borderId="0" xfId="9" applyNumberFormat="1" applyFont="1" applyFill="1" applyBorder="1" applyAlignment="1"/>
    <xf numFmtId="177" fontId="13" fillId="0" borderId="0" xfId="9" applyNumberFormat="1" applyFont="1" applyFill="1" applyAlignment="1">
      <alignment horizontal="center" vertical="center"/>
    </xf>
    <xf numFmtId="177" fontId="8" fillId="0" borderId="0" xfId="9" applyNumberFormat="1" applyFont="1" applyFill="1" applyAlignment="1"/>
    <xf numFmtId="41" fontId="13" fillId="0" borderId="0" xfId="0" applyNumberFormat="1" applyFont="1" applyFill="1" applyAlignment="1"/>
    <xf numFmtId="0" fontId="5" fillId="0" borderId="2" xfId="0" applyFont="1" applyFill="1" applyBorder="1" applyAlignment="1">
      <alignment vertical="top"/>
    </xf>
    <xf numFmtId="178" fontId="13" fillId="0" borderId="2" xfId="0" applyNumberFormat="1" applyFont="1" applyFill="1" applyBorder="1" applyAlignment="1">
      <alignment vertical="top"/>
    </xf>
    <xf numFmtId="178" fontId="13" fillId="0" borderId="3" xfId="0" applyNumberFormat="1" applyFont="1" applyFill="1" applyBorder="1" applyAlignment="1">
      <alignment vertical="top"/>
    </xf>
    <xf numFmtId="0" fontId="5" fillId="0" borderId="6" xfId="0" applyFont="1" applyFill="1" applyBorder="1" applyAlignment="1">
      <alignment vertical="top" wrapText="1"/>
    </xf>
    <xf numFmtId="178" fontId="13" fillId="0" borderId="6" xfId="0" applyNumberFormat="1" applyFont="1" applyFill="1" applyBorder="1" applyAlignment="1">
      <alignment vertical="top"/>
    </xf>
    <xf numFmtId="0" fontId="5" fillId="2" borderId="2" xfId="0" applyFont="1" applyFill="1" applyBorder="1" applyAlignment="1">
      <alignment vertical="top"/>
    </xf>
    <xf numFmtId="178" fontId="13" fillId="2" borderId="2" xfId="0" applyNumberFormat="1" applyFont="1" applyFill="1" applyBorder="1" applyAlignment="1">
      <alignment vertical="top"/>
    </xf>
    <xf numFmtId="0" fontId="8" fillId="0" borderId="3" xfId="0" applyFont="1" applyFill="1" applyBorder="1" applyAlignment="1">
      <alignment vertical="top" wrapText="1"/>
    </xf>
    <xf numFmtId="41" fontId="13" fillId="0" borderId="3" xfId="0" applyNumberFormat="1" applyFont="1" applyFill="1" applyBorder="1" applyAlignment="1">
      <alignment vertical="top"/>
    </xf>
    <xf numFmtId="0" fontId="5" fillId="0" borderId="2" xfId="0" applyFont="1" applyFill="1" applyBorder="1" applyAlignment="1">
      <alignment horizontal="left" vertical="top" indent="1"/>
    </xf>
    <xf numFmtId="0" fontId="5" fillId="0" borderId="3" xfId="0" applyFont="1" applyFill="1" applyBorder="1" applyAlignment="1">
      <alignment horizontal="left" vertical="top" indent="1"/>
    </xf>
    <xf numFmtId="0" fontId="36" fillId="0" borderId="2" xfId="0" applyFont="1" applyFill="1" applyBorder="1" applyAlignment="1">
      <alignment horizontal="left" vertical="top" wrapText="1"/>
    </xf>
    <xf numFmtId="0" fontId="13" fillId="0" borderId="2" xfId="0" applyFont="1" applyFill="1" applyBorder="1" applyAlignment="1">
      <alignment vertical="top"/>
    </xf>
    <xf numFmtId="0" fontId="23" fillId="0" borderId="2" xfId="0" applyFont="1" applyFill="1" applyBorder="1" applyAlignment="1">
      <alignment vertical="top"/>
    </xf>
    <xf numFmtId="0" fontId="8" fillId="0" borderId="2" xfId="0" applyFont="1" applyFill="1" applyBorder="1" applyAlignment="1">
      <alignment vertical="top" wrapText="1"/>
    </xf>
    <xf numFmtId="0" fontId="5" fillId="0" borderId="2" xfId="0" applyFont="1" applyFill="1" applyBorder="1" applyAlignment="1">
      <alignment horizontal="left" vertical="top" wrapText="1" indent="1"/>
    </xf>
    <xf numFmtId="177" fontId="13" fillId="2" borderId="6" xfId="9" applyNumberFormat="1" applyFont="1" applyFill="1" applyBorder="1" applyAlignment="1">
      <alignment vertical="center"/>
    </xf>
    <xf numFmtId="0" fontId="3" fillId="0" borderId="0" xfId="3">
      <alignment vertical="center"/>
    </xf>
    <xf numFmtId="176" fontId="9" fillId="0" borderId="2" xfId="3" applyNumberFormat="1" applyFont="1" applyFill="1" applyBorder="1" applyAlignment="1">
      <alignment horizontal="right" vertical="top" wrapText="1"/>
    </xf>
    <xf numFmtId="49" fontId="10" fillId="0" borderId="2" xfId="3" applyNumberFormat="1" applyFont="1" applyFill="1" applyBorder="1" applyAlignment="1">
      <alignment vertical="top" wrapText="1"/>
    </xf>
    <xf numFmtId="49" fontId="10" fillId="0" borderId="4" xfId="3" applyNumberFormat="1" applyFont="1" applyFill="1" applyBorder="1" applyAlignment="1">
      <alignment vertical="top" wrapText="1"/>
    </xf>
    <xf numFmtId="176" fontId="9" fillId="0" borderId="3" xfId="3" applyNumberFormat="1" applyFont="1" applyFill="1" applyBorder="1" applyAlignment="1">
      <alignment horizontal="right" vertical="top" wrapText="1"/>
    </xf>
    <xf numFmtId="49" fontId="10" fillId="0" borderId="3" xfId="3" applyNumberFormat="1" applyFont="1" applyFill="1" applyBorder="1" applyAlignment="1">
      <alignment vertical="top" wrapText="1"/>
    </xf>
    <xf numFmtId="49" fontId="31" fillId="0" borderId="2" xfId="3" applyNumberFormat="1" applyFont="1" applyFill="1" applyBorder="1" applyAlignment="1">
      <alignment horizontal="center" vertical="top" wrapText="1"/>
    </xf>
    <xf numFmtId="49" fontId="5" fillId="0" borderId="2" xfId="3" applyNumberFormat="1" applyFont="1" applyFill="1" applyBorder="1" applyAlignment="1">
      <alignment vertical="top" wrapText="1"/>
    </xf>
    <xf numFmtId="49" fontId="4" fillId="0" borderId="0" xfId="3" applyNumberFormat="1" applyFont="1" applyFill="1" applyBorder="1" applyAlignment="1">
      <alignment horizontal="center" vertical="top" wrapText="1"/>
    </xf>
    <xf numFmtId="49" fontId="5" fillId="0" borderId="2" xfId="3" applyNumberFormat="1" applyFont="1" applyFill="1" applyBorder="1" applyAlignment="1">
      <alignment horizontal="left" vertical="top" wrapText="1"/>
    </xf>
    <xf numFmtId="49" fontId="5" fillId="0" borderId="0" xfId="3" applyNumberFormat="1" applyFont="1" applyFill="1" applyBorder="1" applyAlignment="1">
      <alignment horizontal="center" vertical="top" wrapText="1"/>
    </xf>
    <xf numFmtId="49" fontId="32" fillId="0" borderId="0" xfId="3" applyNumberFormat="1" applyFont="1" applyFill="1" applyBorder="1" applyAlignment="1">
      <alignment horizontal="left" vertical="center" wrapText="1"/>
    </xf>
    <xf numFmtId="49" fontId="5" fillId="0" borderId="7" xfId="3" applyNumberFormat="1" applyFont="1" applyFill="1" applyBorder="1" applyAlignment="1">
      <alignment horizontal="center" vertical="top" wrapText="1"/>
    </xf>
    <xf numFmtId="49" fontId="9" fillId="0" borderId="0" xfId="3" applyNumberFormat="1" applyFont="1" applyFill="1" applyBorder="1" applyAlignment="1">
      <alignment horizontal="center" vertical="top" wrapText="1"/>
    </xf>
    <xf numFmtId="176" fontId="5" fillId="0" borderId="5" xfId="3" applyNumberFormat="1" applyFont="1" applyFill="1" applyBorder="1" applyAlignment="1">
      <alignment horizontal="center" vertical="center" wrapText="1"/>
    </xf>
    <xf numFmtId="49" fontId="5" fillId="0" borderId="6" xfId="3" applyNumberFormat="1" applyFont="1" applyFill="1" applyBorder="1" applyAlignment="1">
      <alignment horizontal="center" vertical="center" wrapText="1"/>
    </xf>
    <xf numFmtId="49" fontId="5" fillId="0" borderId="6" xfId="3" applyNumberFormat="1" applyFont="1" applyFill="1" applyBorder="1" applyAlignment="1">
      <alignment horizontal="distributed" vertical="center" wrapText="1"/>
    </xf>
    <xf numFmtId="49" fontId="8" fillId="0" borderId="1" xfId="3" applyNumberFormat="1" applyFont="1" applyFill="1" applyBorder="1" applyAlignment="1">
      <alignment horizontal="right" vertical="center" wrapText="1"/>
    </xf>
    <xf numFmtId="49" fontId="7" fillId="0" borderId="0" xfId="3" applyNumberFormat="1" applyFont="1" applyFill="1" applyBorder="1" applyAlignment="1">
      <alignment vertical="center" wrapText="1"/>
    </xf>
    <xf numFmtId="0" fontId="5" fillId="0" borderId="3" xfId="4" applyFont="1" applyFill="1" applyBorder="1" applyAlignment="1">
      <alignment horizontal="left" vertical="top" wrapText="1"/>
    </xf>
    <xf numFmtId="0" fontId="5" fillId="0" borderId="2" xfId="0" applyFont="1" applyFill="1" applyBorder="1" applyAlignment="1">
      <alignment horizontal="left" vertical="top" indent="2"/>
    </xf>
    <xf numFmtId="0" fontId="5" fillId="0" borderId="3" xfId="0" applyFont="1" applyFill="1" applyBorder="1" applyAlignment="1">
      <alignment horizontal="left" vertical="top" indent="2"/>
    </xf>
    <xf numFmtId="0" fontId="5" fillId="0" borderId="6" xfId="0" applyFont="1" applyFill="1" applyBorder="1" applyAlignment="1">
      <alignment horizontal="left" vertical="top" indent="2"/>
    </xf>
    <xf numFmtId="0" fontId="5" fillId="0" borderId="6" xfId="4" applyFont="1" applyFill="1" applyBorder="1" applyAlignment="1">
      <alignment horizontal="left" vertical="top" wrapText="1" indent="1"/>
    </xf>
    <xf numFmtId="0" fontId="5" fillId="0" borderId="6" xfId="0" applyFont="1" applyFill="1" applyBorder="1" applyAlignment="1">
      <alignment vertical="top"/>
    </xf>
    <xf numFmtId="0" fontId="5" fillId="0" borderId="3" xfId="0" applyFont="1" applyFill="1" applyBorder="1" applyAlignment="1">
      <alignment horizontal="left" vertical="top" wrapText="1" indent="1"/>
    </xf>
    <xf numFmtId="0" fontId="5" fillId="0" borderId="6" xfId="0" applyFont="1" applyFill="1" applyBorder="1" applyAlignment="1">
      <alignment horizontal="left" vertical="top" wrapText="1" indent="1"/>
    </xf>
    <xf numFmtId="0" fontId="5" fillId="0" borderId="2" xfId="0" applyFont="1" applyFill="1" applyBorder="1" applyAlignment="1">
      <alignment horizontal="left" vertical="top" wrapText="1"/>
    </xf>
    <xf numFmtId="0" fontId="5" fillId="0" borderId="6" xfId="6" applyFont="1" applyFill="1" applyBorder="1" applyAlignment="1">
      <alignment vertical="top" wrapText="1"/>
    </xf>
    <xf numFmtId="41" fontId="13" fillId="0" borderId="6" xfId="1" applyNumberFormat="1" applyFont="1" applyFill="1" applyBorder="1" applyAlignment="1">
      <alignment horizontal="center" vertical="top"/>
    </xf>
    <xf numFmtId="49" fontId="5" fillId="0" borderId="6" xfId="0" applyNumberFormat="1" applyFont="1" applyFill="1" applyBorder="1" applyAlignment="1">
      <alignment horizontal="left" vertical="top" wrapText="1" indent="2"/>
    </xf>
    <xf numFmtId="0" fontId="5" fillId="0" borderId="6" xfId="4" applyFont="1" applyFill="1" applyBorder="1" applyAlignment="1">
      <alignment horizontal="left" vertical="top" wrapText="1"/>
    </xf>
    <xf numFmtId="49" fontId="5" fillId="0" borderId="6" xfId="0" applyNumberFormat="1" applyFont="1" applyFill="1" applyBorder="1" applyAlignment="1">
      <alignment horizontal="left" vertical="top" wrapText="1"/>
    </xf>
    <xf numFmtId="0" fontId="5" fillId="0" borderId="6" xfId="0" applyFont="1" applyFill="1" applyBorder="1" applyAlignment="1">
      <alignment horizontal="center" vertical="top" wrapText="1"/>
    </xf>
    <xf numFmtId="41" fontId="13" fillId="0" borderId="6" xfId="0" applyNumberFormat="1" applyFont="1" applyFill="1" applyBorder="1" applyAlignment="1">
      <alignment vertical="center"/>
    </xf>
    <xf numFmtId="176" fontId="5" fillId="0" borderId="6" xfId="0" applyNumberFormat="1" applyFont="1" applyBorder="1" applyAlignment="1">
      <alignment horizontal="center" vertical="center" wrapText="1"/>
    </xf>
    <xf numFmtId="176" fontId="5" fillId="0" borderId="3" xfId="0" applyNumberFormat="1" applyFont="1" applyBorder="1" applyAlignment="1">
      <alignment horizontal="center" vertical="center" wrapText="1"/>
    </xf>
    <xf numFmtId="49" fontId="8" fillId="0" borderId="1" xfId="0" applyNumberFormat="1" applyFont="1" applyBorder="1" applyAlignment="1">
      <alignment horizontal="right" vertical="center" wrapText="1"/>
    </xf>
    <xf numFmtId="49" fontId="8" fillId="0" borderId="8" xfId="0" applyNumberFormat="1" applyFont="1" applyBorder="1" applyAlignment="1">
      <alignment horizontal="right" vertical="center" wrapText="1"/>
    </xf>
    <xf numFmtId="49" fontId="11"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5" fillId="0" borderId="6" xfId="0" applyNumberFormat="1" applyFont="1" applyFill="1" applyBorder="1" applyAlignment="1">
      <alignment horizontal="distributed" vertical="center" wrapText="1"/>
    </xf>
    <xf numFmtId="49" fontId="5" fillId="0" borderId="2"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wrapText="1"/>
    </xf>
    <xf numFmtId="49" fontId="5" fillId="0" borderId="1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176" fontId="5" fillId="0" borderId="12"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176" fontId="5" fillId="0" borderId="14" xfId="0" applyNumberFormat="1" applyFont="1" applyBorder="1" applyAlignment="1">
      <alignment horizontal="center" vertical="center" wrapText="1"/>
    </xf>
    <xf numFmtId="49" fontId="25" fillId="0" borderId="0"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 xfId="0" applyNumberFormat="1" applyFont="1" applyFill="1" applyBorder="1" applyAlignment="1">
      <alignment horizontal="right" vertical="center" wrapText="1"/>
    </xf>
    <xf numFmtId="176" fontId="5" fillId="0" borderId="6"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3" applyNumberFormat="1" applyFont="1" applyFill="1" applyBorder="1" applyAlignment="1">
      <alignment horizontal="center" vertical="center" wrapText="1"/>
    </xf>
    <xf numFmtId="49" fontId="25" fillId="0" borderId="0" xfId="3" applyNumberFormat="1" applyFont="1" applyFill="1" applyBorder="1" applyAlignment="1">
      <alignment horizontal="center" vertical="center" wrapText="1"/>
    </xf>
    <xf numFmtId="49" fontId="28" fillId="0" borderId="0" xfId="3" applyNumberFormat="1" applyFont="1" applyFill="1" applyBorder="1" applyAlignment="1">
      <alignment horizontal="center" vertical="center" wrapText="1"/>
    </xf>
    <xf numFmtId="0" fontId="8" fillId="0" borderId="1" xfId="0" applyFont="1" applyFill="1" applyBorder="1" applyAlignment="1">
      <alignment horizontal="center"/>
    </xf>
    <xf numFmtId="0" fontId="25"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cellXfs>
  <cellStyles count="15">
    <cellStyle name="一般" xfId="0" builtinId="0"/>
    <cellStyle name="一般 2" xfId="1" xr:uid="{00000000-0005-0000-0000-000001000000}"/>
    <cellStyle name="一般 2 2" xfId="2" xr:uid="{00000000-0005-0000-0000-000002000000}"/>
    <cellStyle name="一般 2 4" xfId="3" xr:uid="{00000000-0005-0000-0000-000003000000}"/>
    <cellStyle name="一般 3" xfId="4" xr:uid="{00000000-0005-0000-0000-000004000000}"/>
    <cellStyle name="一般_1020118歲出決算(賸餘數分析及補捐助表) (4)" xfId="5" xr:uid="{00000000-0005-0000-0000-000005000000}"/>
    <cellStyle name="一般_90補助經費決算表－90B" xfId="6" xr:uid="{00000000-0005-0000-0000-000006000000}"/>
    <cellStyle name="一般_97獎補助決算(民政)" xfId="7" xr:uid="{00000000-0005-0000-0000-000007000000}"/>
    <cellStyle name="一般_獎補助" xfId="8" xr:uid="{00000000-0005-0000-0000-000008000000}"/>
    <cellStyle name="千分位 2" xfId="9" xr:uid="{00000000-0005-0000-0000-000009000000}"/>
    <cellStyle name="千分位 2 2" xfId="10" xr:uid="{00000000-0005-0000-0000-00000A000000}"/>
    <cellStyle name="千分位 2 2 2 2" xfId="11" xr:uid="{00000000-0005-0000-0000-00000B000000}"/>
    <cellStyle name="千分位 3" xfId="12" xr:uid="{00000000-0005-0000-0000-00000C000000}"/>
    <cellStyle name="百分比 2" xfId="13" xr:uid="{00000000-0005-0000-0000-00000D000000}"/>
    <cellStyle name="樣式 1"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137160</xdr:colOff>
      <xdr:row>13</xdr:row>
      <xdr:rowOff>274320</xdr:rowOff>
    </xdr:from>
    <xdr:to>
      <xdr:col>15</xdr:col>
      <xdr:colOff>594360</xdr:colOff>
      <xdr:row>27</xdr:row>
      <xdr:rowOff>152400</xdr:rowOff>
    </xdr:to>
    <xdr:pic>
      <xdr:nvPicPr>
        <xdr:cNvPr id="2387" name="圖片 1">
          <a:extLst>
            <a:ext uri="{FF2B5EF4-FFF2-40B4-BE49-F238E27FC236}">
              <a16:creationId xmlns:a16="http://schemas.microsoft.com/office/drawing/2014/main" id="{5A25FE54-BA40-4598-B600-7F4006ED35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0008" t="14076" r="21187" b="37122"/>
        <a:stretch>
          <a:fillRect/>
        </a:stretch>
      </xdr:blipFill>
      <xdr:spPr bwMode="auto">
        <a:xfrm>
          <a:off x="9250680" y="5204460"/>
          <a:ext cx="4739640" cy="502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121920</xdr:colOff>
      <xdr:row>0</xdr:row>
      <xdr:rowOff>76200</xdr:rowOff>
    </xdr:from>
    <xdr:to>
      <xdr:col>15</xdr:col>
      <xdr:colOff>601980</xdr:colOff>
      <xdr:row>13</xdr:row>
      <xdr:rowOff>182880</xdr:rowOff>
    </xdr:to>
    <xdr:pic>
      <xdr:nvPicPr>
        <xdr:cNvPr id="2388" name="圖片 2">
          <a:extLst>
            <a:ext uri="{FF2B5EF4-FFF2-40B4-BE49-F238E27FC236}">
              <a16:creationId xmlns:a16="http://schemas.microsoft.com/office/drawing/2014/main" id="{43A5BD09-49B1-4694-8E93-D3605DA239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49904" t="13985" r="21135" b="37305"/>
        <a:stretch>
          <a:fillRect/>
        </a:stretch>
      </xdr:blipFill>
      <xdr:spPr bwMode="auto">
        <a:xfrm>
          <a:off x="9235440" y="76200"/>
          <a:ext cx="4762500" cy="5036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J63"/>
  <sheetViews>
    <sheetView view="pageBreakPreview" zoomScale="90" zoomScaleNormal="100" zoomScaleSheetLayoutView="90" workbookViewId="0">
      <selection activeCell="A2" sqref="A2:H2"/>
    </sheetView>
  </sheetViews>
  <sheetFormatPr defaultColWidth="9" defaultRowHeight="21.9" customHeight="1"/>
  <cols>
    <col min="1" max="1" width="17.109375" style="9" customWidth="1"/>
    <col min="2" max="2" width="20.6640625" style="13" customWidth="1"/>
    <col min="3" max="3" width="12.6640625" style="9" customWidth="1"/>
    <col min="4" max="8" width="13.6640625" style="10" customWidth="1"/>
    <col min="9" max="9" width="14.109375" style="8" customWidth="1"/>
    <col min="10" max="10" width="17.44140625" style="8" customWidth="1"/>
    <col min="11" max="16384" width="9" style="8"/>
  </cols>
  <sheetData>
    <row r="1" spans="1:10" s="2" customFormat="1" ht="21" customHeight="1">
      <c r="A1" s="214" t="s">
        <v>61</v>
      </c>
      <c r="B1" s="214"/>
      <c r="C1" s="214"/>
      <c r="D1" s="214"/>
      <c r="E1" s="214"/>
      <c r="F1" s="214"/>
      <c r="G1" s="214"/>
      <c r="H1" s="214"/>
      <c r="I1" s="48" t="s">
        <v>73</v>
      </c>
      <c r="J1" s="49"/>
    </row>
    <row r="2" spans="1:10" s="2" customFormat="1" ht="22.2">
      <c r="A2" s="215" t="s">
        <v>60</v>
      </c>
      <c r="B2" s="215"/>
      <c r="C2" s="215"/>
      <c r="D2" s="215"/>
      <c r="E2" s="215"/>
      <c r="F2" s="215"/>
      <c r="G2" s="215"/>
      <c r="H2" s="215"/>
      <c r="I2" s="48" t="s">
        <v>73</v>
      </c>
      <c r="J2" s="49"/>
    </row>
    <row r="3" spans="1:10" s="2" customFormat="1" ht="15.9" customHeight="1">
      <c r="A3" s="3"/>
      <c r="B3" s="4"/>
      <c r="C3" s="5"/>
      <c r="D3" s="216" t="s">
        <v>59</v>
      </c>
      <c r="E3" s="216"/>
      <c r="F3" s="5"/>
      <c r="G3" s="212" t="s">
        <v>44</v>
      </c>
      <c r="H3" s="213"/>
      <c r="I3" s="48" t="s">
        <v>74</v>
      </c>
      <c r="J3" s="49"/>
    </row>
    <row r="4" spans="1:10" s="6" customFormat="1" ht="26.1" customHeight="1">
      <c r="A4" s="217" t="s">
        <v>20</v>
      </c>
      <c r="B4" s="220" t="s">
        <v>0</v>
      </c>
      <c r="C4" s="223" t="s">
        <v>1</v>
      </c>
      <c r="D4" s="226" t="s">
        <v>19</v>
      </c>
      <c r="E4" s="227"/>
      <c r="F4" s="227"/>
      <c r="G4" s="227"/>
      <c r="H4" s="228"/>
      <c r="I4" s="48" t="s">
        <v>72</v>
      </c>
      <c r="J4" s="49"/>
    </row>
    <row r="5" spans="1:10" s="6" customFormat="1" ht="26.1" customHeight="1">
      <c r="A5" s="218"/>
      <c r="B5" s="221"/>
      <c r="C5" s="224"/>
      <c r="D5" s="210" t="s">
        <v>2</v>
      </c>
      <c r="E5" s="226" t="s">
        <v>3</v>
      </c>
      <c r="F5" s="227"/>
      <c r="G5" s="228"/>
      <c r="H5" s="210" t="s">
        <v>4</v>
      </c>
      <c r="I5" s="48" t="s">
        <v>72</v>
      </c>
      <c r="J5" s="49"/>
    </row>
    <row r="6" spans="1:10" s="2" customFormat="1" ht="26.1" customHeight="1">
      <c r="A6" s="219"/>
      <c r="B6" s="222"/>
      <c r="C6" s="225"/>
      <c r="D6" s="211"/>
      <c r="E6" s="14" t="s">
        <v>5</v>
      </c>
      <c r="F6" s="14" t="s">
        <v>6</v>
      </c>
      <c r="G6" s="14" t="s">
        <v>7</v>
      </c>
      <c r="H6" s="211"/>
      <c r="I6" s="48" t="s">
        <v>72</v>
      </c>
      <c r="J6" s="49"/>
    </row>
    <row r="7" spans="1:10" s="2" customFormat="1" ht="36" customHeight="1">
      <c r="A7" s="15" t="s">
        <v>61</v>
      </c>
      <c r="B7" s="16"/>
      <c r="C7" s="16"/>
      <c r="D7" s="31"/>
      <c r="E7" s="31"/>
      <c r="F7" s="31"/>
      <c r="G7" s="32"/>
      <c r="H7" s="32"/>
      <c r="I7" s="48" t="s">
        <v>71</v>
      </c>
      <c r="J7" s="49"/>
    </row>
    <row r="8" spans="1:10" s="7" customFormat="1" ht="36" customHeight="1">
      <c r="A8" s="17" t="s">
        <v>62</v>
      </c>
      <c r="B8" s="18"/>
      <c r="C8" s="18" t="s">
        <v>66</v>
      </c>
      <c r="D8" s="33"/>
      <c r="E8" s="33"/>
      <c r="F8" s="33"/>
      <c r="G8" s="34"/>
      <c r="H8" s="34"/>
      <c r="J8" s="49"/>
    </row>
    <row r="9" spans="1:10" s="7" customFormat="1" ht="36" customHeight="1">
      <c r="A9" s="19" t="s">
        <v>54</v>
      </c>
      <c r="B9" s="20"/>
      <c r="C9" s="20"/>
      <c r="D9" s="35"/>
      <c r="E9" s="35"/>
      <c r="F9" s="35"/>
      <c r="G9" s="35"/>
      <c r="H9" s="35"/>
    </row>
    <row r="10" spans="1:10" s="1" customFormat="1" ht="36" customHeight="1">
      <c r="A10" s="21" t="s">
        <v>64</v>
      </c>
      <c r="B10" s="20" t="s">
        <v>63</v>
      </c>
      <c r="C10" s="45"/>
      <c r="D10" s="36"/>
      <c r="E10" s="36"/>
      <c r="F10" s="36"/>
      <c r="G10" s="36"/>
      <c r="H10" s="37"/>
    </row>
    <row r="11" spans="1:10" s="1" customFormat="1" ht="36" customHeight="1">
      <c r="A11" s="22" t="s">
        <v>65</v>
      </c>
      <c r="B11" s="20" t="s">
        <v>63</v>
      </c>
      <c r="C11" s="45"/>
      <c r="D11" s="36"/>
      <c r="E11" s="36"/>
      <c r="F11" s="36"/>
      <c r="G11" s="36"/>
      <c r="H11" s="37"/>
    </row>
    <row r="12" spans="1:10" s="1" customFormat="1" ht="36" customHeight="1">
      <c r="A12" s="19" t="s">
        <v>55</v>
      </c>
      <c r="B12" s="20"/>
      <c r="C12" s="45"/>
      <c r="D12" s="36"/>
      <c r="E12" s="36"/>
      <c r="F12" s="36"/>
      <c r="G12" s="36"/>
      <c r="H12" s="37"/>
    </row>
    <row r="13" spans="1:10" s="1" customFormat="1" ht="36" customHeight="1">
      <c r="A13" s="21" t="s">
        <v>64</v>
      </c>
      <c r="B13" s="20" t="s">
        <v>63</v>
      </c>
      <c r="C13" s="45"/>
      <c r="D13" s="36"/>
      <c r="E13" s="36"/>
      <c r="F13" s="36"/>
      <c r="G13" s="36"/>
      <c r="H13" s="37"/>
    </row>
    <row r="14" spans="1:10" s="1" customFormat="1" ht="36" customHeight="1">
      <c r="A14" s="22" t="s">
        <v>65</v>
      </c>
      <c r="B14" s="20" t="s">
        <v>63</v>
      </c>
      <c r="C14" s="45"/>
      <c r="D14" s="36"/>
      <c r="E14" s="36"/>
      <c r="F14" s="36"/>
      <c r="G14" s="36"/>
      <c r="H14" s="37"/>
    </row>
    <row r="15" spans="1:10" ht="36" customHeight="1">
      <c r="A15" s="19" t="s">
        <v>56</v>
      </c>
      <c r="B15" s="25"/>
      <c r="C15" s="25"/>
      <c r="D15" s="40"/>
      <c r="E15" s="40"/>
      <c r="F15" s="40"/>
      <c r="G15" s="41"/>
      <c r="H15" s="35"/>
    </row>
    <row r="16" spans="1:10" ht="36" customHeight="1">
      <c r="A16" s="22" t="s">
        <v>65</v>
      </c>
      <c r="B16" s="20" t="s">
        <v>63</v>
      </c>
      <c r="C16" s="25"/>
      <c r="D16" s="40"/>
      <c r="E16" s="40"/>
      <c r="F16" s="35"/>
      <c r="G16" s="41"/>
      <c r="H16" s="35"/>
    </row>
    <row r="17" spans="1:8" ht="27" customHeight="1">
      <c r="A17" s="47" t="s">
        <v>67</v>
      </c>
      <c r="B17" s="47" t="s">
        <v>68</v>
      </c>
      <c r="C17" s="47" t="s">
        <v>69</v>
      </c>
      <c r="D17" s="47" t="s">
        <v>70</v>
      </c>
      <c r="E17" s="47" t="s">
        <v>70</v>
      </c>
      <c r="F17" s="47" t="s">
        <v>70</v>
      </c>
      <c r="G17" s="47" t="s">
        <v>70</v>
      </c>
      <c r="H17" s="47" t="s">
        <v>70</v>
      </c>
    </row>
    <row r="18" spans="1:8" ht="27" customHeight="1">
      <c r="B18" s="9"/>
    </row>
    <row r="19" spans="1:8" ht="27" customHeight="1">
      <c r="A19" s="11"/>
      <c r="B19" s="11"/>
      <c r="C19" s="11"/>
      <c r="D19" s="12"/>
      <c r="E19" s="12"/>
      <c r="F19" s="12"/>
      <c r="G19" s="12"/>
      <c r="H19" s="12"/>
    </row>
    <row r="20" spans="1:8" ht="27" customHeight="1">
      <c r="B20" s="9"/>
    </row>
    <row r="21" spans="1:8" ht="27" customHeight="1">
      <c r="B21" s="9"/>
    </row>
    <row r="22" spans="1:8" ht="27" customHeight="1">
      <c r="B22" s="9"/>
    </row>
    <row r="23" spans="1:8" ht="27" customHeight="1">
      <c r="B23" s="9"/>
    </row>
    <row r="24" spans="1:8" ht="27" customHeight="1">
      <c r="B24" s="9"/>
    </row>
    <row r="25" spans="1:8" s="9" customFormat="1" ht="27" customHeight="1">
      <c r="D25" s="10"/>
      <c r="E25" s="10"/>
      <c r="F25" s="10"/>
      <c r="G25" s="10"/>
      <c r="H25" s="10"/>
    </row>
    <row r="26" spans="1:8" s="9" customFormat="1" ht="27" customHeight="1">
      <c r="D26" s="10"/>
      <c r="E26" s="10"/>
      <c r="F26" s="10"/>
      <c r="G26" s="10"/>
      <c r="H26" s="10"/>
    </row>
    <row r="27" spans="1:8" s="9" customFormat="1" ht="27" customHeight="1">
      <c r="D27" s="10"/>
      <c r="E27" s="10"/>
      <c r="F27" s="10"/>
      <c r="G27" s="10"/>
      <c r="H27" s="10"/>
    </row>
    <row r="28" spans="1:8" s="9" customFormat="1" ht="27" customHeight="1">
      <c r="D28" s="10"/>
      <c r="E28" s="10"/>
      <c r="F28" s="10"/>
      <c r="G28" s="10"/>
      <c r="H28" s="10"/>
    </row>
    <row r="29" spans="1:8" s="9" customFormat="1" ht="27" customHeight="1">
      <c r="D29" s="10"/>
      <c r="E29" s="10"/>
      <c r="F29" s="10"/>
      <c r="G29" s="10"/>
      <c r="H29" s="10"/>
    </row>
    <row r="30" spans="1:8" s="9" customFormat="1" ht="27" customHeight="1">
      <c r="D30" s="10"/>
      <c r="E30" s="10"/>
      <c r="F30" s="10"/>
      <c r="G30" s="10"/>
      <c r="H30" s="10"/>
    </row>
    <row r="31" spans="1:8" s="9" customFormat="1" ht="27" customHeight="1">
      <c r="D31" s="10"/>
      <c r="E31" s="10"/>
      <c r="F31" s="10"/>
      <c r="G31" s="10"/>
      <c r="H31" s="10"/>
    </row>
    <row r="32" spans="1:8" s="9" customFormat="1" ht="27" customHeight="1">
      <c r="D32" s="10"/>
      <c r="E32" s="10"/>
      <c r="F32" s="10"/>
      <c r="G32" s="10"/>
      <c r="H32" s="10"/>
    </row>
    <row r="33" spans="2:8" s="9" customFormat="1" ht="27" customHeight="1">
      <c r="D33" s="10"/>
      <c r="E33" s="10"/>
      <c r="F33" s="10"/>
      <c r="G33" s="10"/>
      <c r="H33" s="10"/>
    </row>
    <row r="34" spans="2:8" s="9" customFormat="1" ht="27" customHeight="1">
      <c r="D34" s="10"/>
      <c r="E34" s="10"/>
      <c r="F34" s="10"/>
      <c r="G34" s="10"/>
      <c r="H34" s="10"/>
    </row>
    <row r="35" spans="2:8" s="9" customFormat="1" ht="27" customHeight="1">
      <c r="D35" s="10"/>
      <c r="E35" s="10"/>
      <c r="F35" s="10"/>
      <c r="G35" s="10"/>
      <c r="H35" s="10"/>
    </row>
    <row r="36" spans="2:8" s="9" customFormat="1" ht="27" customHeight="1">
      <c r="B36" s="13"/>
      <c r="D36" s="10"/>
      <c r="E36" s="10"/>
      <c r="F36" s="10"/>
      <c r="G36" s="10"/>
      <c r="H36" s="10"/>
    </row>
    <row r="37" spans="2:8" s="9" customFormat="1" ht="27" customHeight="1">
      <c r="B37" s="13"/>
      <c r="D37" s="10"/>
      <c r="E37" s="10"/>
      <c r="F37" s="10"/>
      <c r="G37" s="10"/>
      <c r="H37" s="10"/>
    </row>
    <row r="38" spans="2:8" s="9" customFormat="1" ht="27" customHeight="1">
      <c r="B38" s="13"/>
      <c r="D38" s="10"/>
      <c r="E38" s="10"/>
      <c r="F38" s="10"/>
      <c r="G38" s="10"/>
      <c r="H38" s="10"/>
    </row>
    <row r="39" spans="2:8" s="9" customFormat="1" ht="27" customHeight="1">
      <c r="B39" s="13"/>
      <c r="D39" s="10"/>
      <c r="E39" s="10"/>
      <c r="F39" s="10"/>
      <c r="G39" s="10"/>
      <c r="H39" s="10"/>
    </row>
    <row r="40" spans="2:8" s="9" customFormat="1" ht="27" customHeight="1">
      <c r="B40" s="13"/>
      <c r="D40" s="10"/>
      <c r="E40" s="10"/>
      <c r="F40" s="10"/>
      <c r="G40" s="10"/>
      <c r="H40" s="10"/>
    </row>
    <row r="41" spans="2:8" s="9" customFormat="1" ht="27" customHeight="1">
      <c r="B41" s="13"/>
      <c r="D41" s="10"/>
      <c r="E41" s="10"/>
      <c r="F41" s="10"/>
      <c r="G41" s="10"/>
      <c r="H41" s="10"/>
    </row>
    <row r="42" spans="2:8" s="9" customFormat="1" ht="27" customHeight="1">
      <c r="B42" s="13"/>
      <c r="D42" s="10"/>
      <c r="E42" s="10"/>
      <c r="F42" s="10"/>
      <c r="G42" s="10"/>
      <c r="H42" s="10"/>
    </row>
    <row r="43" spans="2:8" s="9" customFormat="1" ht="27" customHeight="1">
      <c r="B43" s="13"/>
      <c r="D43" s="10"/>
      <c r="E43" s="10"/>
      <c r="F43" s="10"/>
      <c r="G43" s="10"/>
      <c r="H43" s="10"/>
    </row>
    <row r="44" spans="2:8" s="9" customFormat="1" ht="27" customHeight="1">
      <c r="B44" s="13"/>
      <c r="D44" s="10"/>
      <c r="E44" s="10"/>
      <c r="F44" s="10"/>
      <c r="G44" s="10"/>
      <c r="H44" s="10"/>
    </row>
    <row r="45" spans="2:8" s="9" customFormat="1" ht="27" customHeight="1">
      <c r="B45" s="13"/>
      <c r="D45" s="10"/>
      <c r="E45" s="10"/>
      <c r="F45" s="10"/>
      <c r="G45" s="10"/>
      <c r="H45" s="10"/>
    </row>
    <row r="46" spans="2:8" s="9" customFormat="1" ht="27" customHeight="1">
      <c r="B46" s="13"/>
      <c r="D46" s="10"/>
      <c r="E46" s="10"/>
      <c r="F46" s="10"/>
      <c r="G46" s="10"/>
      <c r="H46" s="10"/>
    </row>
    <row r="47" spans="2:8" s="9" customFormat="1" ht="27" customHeight="1">
      <c r="B47" s="13"/>
      <c r="D47" s="10"/>
      <c r="E47" s="10"/>
      <c r="F47" s="10"/>
      <c r="G47" s="10"/>
      <c r="H47" s="10"/>
    </row>
    <row r="48" spans="2:8" s="9" customFormat="1" ht="27" customHeight="1">
      <c r="B48" s="13"/>
      <c r="D48" s="10"/>
      <c r="E48" s="10"/>
      <c r="F48" s="10"/>
      <c r="G48" s="10"/>
      <c r="H48" s="10"/>
    </row>
    <row r="49" spans="2:8" s="9" customFormat="1" ht="27" customHeight="1">
      <c r="B49" s="13"/>
      <c r="D49" s="10"/>
      <c r="E49" s="10"/>
      <c r="F49" s="10"/>
      <c r="G49" s="10"/>
      <c r="H49" s="10"/>
    </row>
    <row r="50" spans="2:8" s="9" customFormat="1" ht="27" customHeight="1">
      <c r="B50" s="13"/>
      <c r="D50" s="10"/>
      <c r="E50" s="10"/>
      <c r="F50" s="10"/>
      <c r="G50" s="10"/>
      <c r="H50" s="10"/>
    </row>
    <row r="51" spans="2:8" s="9" customFormat="1" ht="27" customHeight="1">
      <c r="B51" s="13"/>
      <c r="D51" s="10"/>
      <c r="E51" s="10"/>
      <c r="F51" s="10"/>
      <c r="G51" s="10"/>
      <c r="H51" s="10"/>
    </row>
    <row r="52" spans="2:8" s="9" customFormat="1" ht="27" customHeight="1">
      <c r="B52" s="13"/>
      <c r="D52" s="10"/>
      <c r="E52" s="10"/>
      <c r="F52" s="10"/>
      <c r="G52" s="10"/>
      <c r="H52" s="10"/>
    </row>
    <row r="53" spans="2:8" s="9" customFormat="1" ht="27" customHeight="1">
      <c r="B53" s="13"/>
      <c r="D53" s="10"/>
      <c r="E53" s="10"/>
      <c r="F53" s="10"/>
      <c r="G53" s="10"/>
      <c r="H53" s="10"/>
    </row>
    <row r="54" spans="2:8" s="9" customFormat="1" ht="27" customHeight="1">
      <c r="B54" s="13"/>
      <c r="D54" s="10"/>
      <c r="E54" s="10"/>
      <c r="F54" s="10"/>
      <c r="G54" s="10"/>
      <c r="H54" s="10"/>
    </row>
    <row r="55" spans="2:8" s="9" customFormat="1" ht="27" customHeight="1">
      <c r="B55" s="13"/>
      <c r="D55" s="10"/>
      <c r="E55" s="10"/>
      <c r="F55" s="10"/>
      <c r="G55" s="10"/>
      <c r="H55" s="10"/>
    </row>
    <row r="56" spans="2:8" s="9" customFormat="1" ht="27" customHeight="1">
      <c r="B56" s="13"/>
      <c r="D56" s="10"/>
      <c r="E56" s="10"/>
      <c r="F56" s="10"/>
      <c r="G56" s="10"/>
      <c r="H56" s="10"/>
    </row>
    <row r="57" spans="2:8" s="9" customFormat="1" ht="27" customHeight="1">
      <c r="B57" s="13"/>
      <c r="D57" s="10"/>
      <c r="E57" s="10"/>
      <c r="F57" s="10"/>
      <c r="G57" s="10"/>
      <c r="H57" s="10"/>
    </row>
    <row r="58" spans="2:8" s="9" customFormat="1" ht="27" customHeight="1">
      <c r="B58" s="13"/>
      <c r="D58" s="10"/>
      <c r="E58" s="10"/>
      <c r="F58" s="10"/>
      <c r="G58" s="10"/>
      <c r="H58" s="10"/>
    </row>
    <row r="59" spans="2:8" s="9" customFormat="1" ht="27" customHeight="1">
      <c r="B59" s="13"/>
      <c r="D59" s="10"/>
      <c r="E59" s="10"/>
      <c r="F59" s="10"/>
      <c r="G59" s="10"/>
      <c r="H59" s="10"/>
    </row>
    <row r="60" spans="2:8" s="9" customFormat="1" ht="27" customHeight="1">
      <c r="B60" s="13"/>
      <c r="D60" s="10"/>
      <c r="E60" s="10"/>
      <c r="F60" s="10"/>
      <c r="G60" s="10"/>
      <c r="H60" s="10"/>
    </row>
    <row r="61" spans="2:8" s="9" customFormat="1" ht="27" customHeight="1">
      <c r="B61" s="13"/>
      <c r="D61" s="10"/>
      <c r="E61" s="10"/>
      <c r="F61" s="10"/>
      <c r="G61" s="10"/>
      <c r="H61" s="10"/>
    </row>
    <row r="62" spans="2:8" s="9" customFormat="1" ht="27" customHeight="1">
      <c r="B62" s="13"/>
      <c r="D62" s="10"/>
      <c r="E62" s="10"/>
      <c r="F62" s="10"/>
      <c r="G62" s="10"/>
      <c r="H62" s="10"/>
    </row>
    <row r="63" spans="2:8" s="9" customFormat="1" ht="27" customHeight="1">
      <c r="B63" s="13"/>
      <c r="D63" s="10"/>
      <c r="E63" s="10"/>
      <c r="F63" s="10"/>
      <c r="G63" s="10"/>
      <c r="H63" s="10"/>
    </row>
  </sheetData>
  <mergeCells count="11">
    <mergeCell ref="H5:H6"/>
    <mergeCell ref="G3:H3"/>
    <mergeCell ref="A1:H1"/>
    <mergeCell ref="A2:H2"/>
    <mergeCell ref="D3:E3"/>
    <mergeCell ref="A4:A6"/>
    <mergeCell ref="B4:B6"/>
    <mergeCell ref="C4:C6"/>
    <mergeCell ref="D4:H4"/>
    <mergeCell ref="D5:D6"/>
    <mergeCell ref="E5:G5"/>
  </mergeCells>
  <phoneticPr fontId="14" type="noConversion"/>
  <printOptions horizontalCentered="1"/>
  <pageMargins left="0.59055118110236227" right="0.59055118110236227" top="0.47244094488188981" bottom="0.47244094488188981" header="0.31496062992125984" footer="0.19685039370078741"/>
  <pageSetup paperSize="9" scale="76" firstPageNumber="7" fitToHeight="100" pageOrder="overThenDown" orientation="portrait" r:id="rId1"/>
  <headerFooter>
    <oddFooter>&amp;C&amp;"標楷體,標準"&amp;P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59"/>
  <sheetViews>
    <sheetView view="pageBreakPreview" topLeftCell="A2" zoomScale="80" zoomScaleNormal="100" zoomScaleSheetLayoutView="80" workbookViewId="0">
      <selection activeCell="K13" sqref="K13"/>
    </sheetView>
  </sheetViews>
  <sheetFormatPr defaultRowHeight="15.6"/>
  <cols>
    <col min="1" max="1" width="20.77734375" style="101" customWidth="1"/>
    <col min="2" max="2" width="30.77734375" style="101" customWidth="1"/>
    <col min="3" max="5" width="20.77734375" style="101" customWidth="1"/>
    <col min="6" max="6" width="20.77734375" style="101" hidden="1" customWidth="1"/>
    <col min="7" max="16384" width="8.88671875" style="101"/>
  </cols>
  <sheetData>
    <row r="1" spans="1:6" ht="19.8" hidden="1">
      <c r="A1" s="138" t="s">
        <v>81</v>
      </c>
      <c r="B1" s="138" t="s">
        <v>268</v>
      </c>
      <c r="C1" s="138" t="s">
        <v>81</v>
      </c>
      <c r="D1" s="138" t="s">
        <v>81</v>
      </c>
      <c r="F1" s="139"/>
    </row>
    <row r="2" spans="1:6" ht="21" customHeight="1">
      <c r="A2" s="243" t="s">
        <v>251</v>
      </c>
      <c r="B2" s="244"/>
      <c r="C2" s="244"/>
      <c r="D2" s="244"/>
      <c r="F2" s="142" t="s">
        <v>106</v>
      </c>
    </row>
    <row r="3" spans="1:6" ht="21" customHeight="1">
      <c r="A3" s="245" t="s">
        <v>256</v>
      </c>
      <c r="B3" s="245"/>
      <c r="C3" s="245"/>
      <c r="D3" s="245"/>
      <c r="F3" s="142" t="s">
        <v>106</v>
      </c>
    </row>
    <row r="4" spans="1:6" s="103" customFormat="1" ht="16.05" customHeight="1">
      <c r="A4" s="131"/>
      <c r="B4" s="242" t="s">
        <v>265</v>
      </c>
      <c r="C4" s="242"/>
      <c r="D4" s="102" t="s">
        <v>151</v>
      </c>
      <c r="F4" s="142" t="s">
        <v>105</v>
      </c>
    </row>
    <row r="5" spans="1:6" s="104" customFormat="1" ht="36" customHeight="1">
      <c r="A5" s="140" t="s">
        <v>258</v>
      </c>
      <c r="B5" s="141" t="s">
        <v>275</v>
      </c>
      <c r="C5" s="141" t="s">
        <v>266</v>
      </c>
      <c r="D5" s="64" t="s">
        <v>257</v>
      </c>
      <c r="F5" s="142" t="s">
        <v>269</v>
      </c>
    </row>
    <row r="6" spans="1:6" ht="36" customHeight="1">
      <c r="A6" s="100" t="s">
        <v>251</v>
      </c>
      <c r="B6" s="92"/>
      <c r="C6" s="99"/>
      <c r="D6" s="93">
        <f>D7</f>
        <v>32749432</v>
      </c>
      <c r="F6" s="142" t="s">
        <v>102</v>
      </c>
    </row>
    <row r="7" spans="1:6" ht="36" customHeight="1">
      <c r="A7" s="169" t="s">
        <v>409</v>
      </c>
      <c r="B7" s="170"/>
      <c r="C7" s="171"/>
      <c r="D7" s="159">
        <f>SUM(D8:D20)</f>
        <v>32749432</v>
      </c>
      <c r="E7" s="157"/>
    </row>
    <row r="8" spans="1:6" ht="36" customHeight="1">
      <c r="A8" s="167" t="s">
        <v>21</v>
      </c>
      <c r="B8" s="29" t="s">
        <v>403</v>
      </c>
      <c r="C8" s="29" t="s">
        <v>155</v>
      </c>
      <c r="D8" s="159">
        <v>83732</v>
      </c>
    </row>
    <row r="9" spans="1:6" ht="36" customHeight="1">
      <c r="A9" s="167" t="s">
        <v>98</v>
      </c>
      <c r="B9" s="29" t="s">
        <v>408</v>
      </c>
      <c r="C9" s="29" t="s">
        <v>155</v>
      </c>
      <c r="D9" s="159">
        <v>2400000</v>
      </c>
    </row>
    <row r="10" spans="1:6" ht="36" customHeight="1">
      <c r="A10" s="167" t="s">
        <v>94</v>
      </c>
      <c r="B10" s="29" t="s">
        <v>407</v>
      </c>
      <c r="C10" s="29" t="s">
        <v>155</v>
      </c>
      <c r="D10" s="159">
        <v>2400000</v>
      </c>
    </row>
    <row r="11" spans="1:6" ht="36" customHeight="1">
      <c r="A11" s="167" t="s">
        <v>99</v>
      </c>
      <c r="B11" s="29" t="s">
        <v>406</v>
      </c>
      <c r="C11" s="29" t="s">
        <v>155</v>
      </c>
      <c r="D11" s="159">
        <v>2700000</v>
      </c>
    </row>
    <row r="12" spans="1:6" ht="36" customHeight="1">
      <c r="A12" s="167" t="s">
        <v>86</v>
      </c>
      <c r="B12" s="29" t="s">
        <v>405</v>
      </c>
      <c r="C12" s="29" t="s">
        <v>155</v>
      </c>
      <c r="D12" s="159">
        <v>3000000</v>
      </c>
    </row>
    <row r="13" spans="1:6" ht="36" customHeight="1">
      <c r="A13" s="167" t="s">
        <v>97</v>
      </c>
      <c r="B13" s="29" t="s">
        <v>404</v>
      </c>
      <c r="C13" s="29" t="s">
        <v>155</v>
      </c>
      <c r="D13" s="159">
        <v>3000000</v>
      </c>
    </row>
    <row r="14" spans="1:6" ht="36" customHeight="1">
      <c r="A14" s="167" t="s">
        <v>97</v>
      </c>
      <c r="B14" s="29" t="s">
        <v>403</v>
      </c>
      <c r="C14" s="29" t="s">
        <v>155</v>
      </c>
      <c r="D14" s="159">
        <v>15700</v>
      </c>
    </row>
    <row r="15" spans="1:6" ht="36" customHeight="1">
      <c r="A15" s="167" t="s">
        <v>80</v>
      </c>
      <c r="B15" s="29" t="s">
        <v>402</v>
      </c>
      <c r="C15" s="29" t="s">
        <v>155</v>
      </c>
      <c r="D15" s="159">
        <v>3300000</v>
      </c>
    </row>
    <row r="16" spans="1:6" ht="36" customHeight="1">
      <c r="A16" s="167" t="s">
        <v>93</v>
      </c>
      <c r="B16" s="29" t="s">
        <v>401</v>
      </c>
      <c r="C16" s="29" t="s">
        <v>155</v>
      </c>
      <c r="D16" s="159">
        <v>2550000</v>
      </c>
    </row>
    <row r="17" spans="1:4" ht="36" customHeight="1">
      <c r="A17" s="167" t="s">
        <v>87</v>
      </c>
      <c r="B17" s="29" t="s">
        <v>400</v>
      </c>
      <c r="C17" s="29" t="s">
        <v>155</v>
      </c>
      <c r="D17" s="159">
        <v>3300000</v>
      </c>
    </row>
    <row r="18" spans="1:4" ht="36" customHeight="1">
      <c r="A18" s="167" t="s">
        <v>87</v>
      </c>
      <c r="B18" s="29" t="s">
        <v>399</v>
      </c>
      <c r="C18" s="29" t="s">
        <v>155</v>
      </c>
      <c r="D18" s="159">
        <v>4600000</v>
      </c>
    </row>
    <row r="19" spans="1:4" ht="36" customHeight="1">
      <c r="A19" s="167" t="s">
        <v>83</v>
      </c>
      <c r="B19" s="29" t="s">
        <v>398</v>
      </c>
      <c r="C19" s="29" t="s">
        <v>155</v>
      </c>
      <c r="D19" s="159">
        <v>2700000</v>
      </c>
    </row>
    <row r="20" spans="1:4" ht="36" customHeight="1">
      <c r="A20" s="168" t="s">
        <v>50</v>
      </c>
      <c r="B20" s="30" t="s">
        <v>252</v>
      </c>
      <c r="C20" s="30" t="s">
        <v>250</v>
      </c>
      <c r="D20" s="160">
        <v>2700000</v>
      </c>
    </row>
    <row r="21" spans="1:4" ht="36" customHeight="1"/>
    <row r="22" spans="1:4" ht="36" customHeight="1"/>
    <row r="23" spans="1:4" ht="36" customHeight="1"/>
    <row r="24" spans="1:4" ht="36" customHeight="1"/>
    <row r="25" spans="1:4" ht="36" customHeight="1"/>
    <row r="26" spans="1:4" ht="36" customHeight="1"/>
    <row r="27" spans="1:4" ht="36" customHeight="1"/>
    <row r="28" spans="1:4" ht="36" customHeight="1"/>
    <row r="29" spans="1:4" ht="36" customHeight="1"/>
    <row r="30" spans="1:4" ht="36" customHeight="1"/>
    <row r="31" spans="1:4" ht="36" customHeight="1"/>
    <row r="32" spans="1:4"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sheetData>
  <mergeCells count="3">
    <mergeCell ref="A2:D2"/>
    <mergeCell ref="A3:D3"/>
    <mergeCell ref="B4:C4"/>
  </mergeCells>
  <phoneticPr fontId="37" type="noConversion"/>
  <printOptions horizontalCentered="1"/>
  <pageMargins left="0.70866141732283472" right="0.70866141732283472" top="0.47244094488188981" bottom="0.47244094488188981" header="0.31496062992125984" footer="0.19685039370078741"/>
  <pageSetup paperSize="9" scale="93" fitToHeight="100" pageOrder="overThenDown" orientation="portrait" r:id="rId1"/>
  <headerFooter>
    <oddHeader>&amp;R&amp;"標楷體,標準"&amp;16附表</oddHeader>
    <oddFooter>&amp;C&amp;"標楷體,標準"&amp;16&amp;P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96"/>
  <sheetViews>
    <sheetView view="pageBreakPreview" topLeftCell="A2" zoomScale="80" zoomScaleNormal="100" zoomScaleSheetLayoutView="80" workbookViewId="0">
      <selection activeCell="K13" sqref="K13"/>
    </sheetView>
  </sheetViews>
  <sheetFormatPr defaultRowHeight="15.6"/>
  <cols>
    <col min="1" max="1" width="20.77734375" style="101" customWidth="1"/>
    <col min="2" max="2" width="30.77734375" style="101" customWidth="1"/>
    <col min="3" max="5" width="20.77734375" style="101" customWidth="1"/>
    <col min="6" max="6" width="20.77734375" style="101" hidden="1" customWidth="1"/>
    <col min="7" max="16384" width="8.88671875" style="101"/>
  </cols>
  <sheetData>
    <row r="1" spans="1:6" ht="19.8" hidden="1">
      <c r="A1" s="138" t="s">
        <v>81</v>
      </c>
      <c r="B1" s="138" t="s">
        <v>268</v>
      </c>
      <c r="C1" s="138" t="s">
        <v>81</v>
      </c>
      <c r="D1" s="138" t="s">
        <v>81</v>
      </c>
      <c r="F1" s="139"/>
    </row>
    <row r="2" spans="1:6" ht="21" customHeight="1">
      <c r="A2" s="243" t="s">
        <v>253</v>
      </c>
      <c r="B2" s="244"/>
      <c r="C2" s="244"/>
      <c r="D2" s="244"/>
      <c r="F2" s="142" t="s">
        <v>106</v>
      </c>
    </row>
    <row r="3" spans="1:6" ht="21" customHeight="1">
      <c r="A3" s="245" t="s">
        <v>256</v>
      </c>
      <c r="B3" s="245"/>
      <c r="C3" s="245"/>
      <c r="D3" s="245"/>
      <c r="F3" s="142" t="s">
        <v>106</v>
      </c>
    </row>
    <row r="4" spans="1:6" s="103" customFormat="1" ht="16.05" customHeight="1">
      <c r="A4" s="131"/>
      <c r="B4" s="242" t="s">
        <v>265</v>
      </c>
      <c r="C4" s="242"/>
      <c r="D4" s="102" t="s">
        <v>151</v>
      </c>
      <c r="F4" s="142" t="s">
        <v>105</v>
      </c>
    </row>
    <row r="5" spans="1:6" s="104" customFormat="1" ht="36" customHeight="1">
      <c r="A5" s="144" t="s">
        <v>258</v>
      </c>
      <c r="B5" s="143" t="s">
        <v>275</v>
      </c>
      <c r="C5" s="143" t="s">
        <v>266</v>
      </c>
      <c r="D5" s="64" t="s">
        <v>257</v>
      </c>
      <c r="F5" s="142" t="s">
        <v>269</v>
      </c>
    </row>
    <row r="6" spans="1:6" ht="36" customHeight="1">
      <c r="A6" s="100" t="s">
        <v>157</v>
      </c>
      <c r="B6" s="92"/>
      <c r="C6" s="99"/>
      <c r="D6" s="93">
        <f>D7+D50+D125+D163</f>
        <v>120109751</v>
      </c>
      <c r="F6" s="142" t="s">
        <v>102</v>
      </c>
    </row>
    <row r="7" spans="1:6" ht="36" customHeight="1">
      <c r="A7" s="202" t="s">
        <v>562</v>
      </c>
      <c r="B7" s="170"/>
      <c r="C7" s="171"/>
      <c r="D7" s="159">
        <f>SUM(D8:D49)</f>
        <v>13529931</v>
      </c>
    </row>
    <row r="8" spans="1:6" ht="36" customHeight="1">
      <c r="A8" s="173" t="s">
        <v>158</v>
      </c>
      <c r="B8" s="29" t="s">
        <v>561</v>
      </c>
      <c r="C8" s="29" t="s">
        <v>155</v>
      </c>
      <c r="D8" s="159">
        <v>28000</v>
      </c>
    </row>
    <row r="9" spans="1:6" ht="36" customHeight="1">
      <c r="A9" s="173" t="s">
        <v>158</v>
      </c>
      <c r="B9" s="29" t="s">
        <v>560</v>
      </c>
      <c r="C9" s="29" t="s">
        <v>155</v>
      </c>
      <c r="D9" s="159">
        <v>2053788</v>
      </c>
    </row>
    <row r="10" spans="1:6" ht="52.05" customHeight="1">
      <c r="A10" s="173" t="s">
        <v>159</v>
      </c>
      <c r="B10" s="29" t="s">
        <v>160</v>
      </c>
      <c r="C10" s="29" t="s">
        <v>155</v>
      </c>
      <c r="D10" s="159">
        <v>159292</v>
      </c>
    </row>
    <row r="11" spans="1:6" ht="36" customHeight="1">
      <c r="A11" s="173" t="s">
        <v>159</v>
      </c>
      <c r="B11" s="29" t="s">
        <v>559</v>
      </c>
      <c r="C11" s="29" t="s">
        <v>155</v>
      </c>
      <c r="D11" s="159">
        <v>820</v>
      </c>
    </row>
    <row r="12" spans="1:6" ht="52.05" customHeight="1">
      <c r="A12" s="173" t="s">
        <v>159</v>
      </c>
      <c r="B12" s="29" t="s">
        <v>558</v>
      </c>
      <c r="C12" s="29" t="s">
        <v>155</v>
      </c>
      <c r="D12" s="159">
        <v>679643</v>
      </c>
    </row>
    <row r="13" spans="1:6" ht="52.05" customHeight="1">
      <c r="A13" s="173" t="s">
        <v>159</v>
      </c>
      <c r="B13" s="29" t="s">
        <v>557</v>
      </c>
      <c r="C13" s="29" t="s">
        <v>155</v>
      </c>
      <c r="D13" s="159">
        <v>627158</v>
      </c>
    </row>
    <row r="14" spans="1:6" ht="52.05" customHeight="1">
      <c r="A14" s="173" t="s">
        <v>161</v>
      </c>
      <c r="B14" s="29" t="s">
        <v>556</v>
      </c>
      <c r="C14" s="29" t="s">
        <v>155</v>
      </c>
      <c r="D14" s="159">
        <v>566532</v>
      </c>
    </row>
    <row r="15" spans="1:6" ht="36" customHeight="1">
      <c r="A15" s="173" t="s">
        <v>93</v>
      </c>
      <c r="B15" s="29" t="s">
        <v>162</v>
      </c>
      <c r="C15" s="29" t="s">
        <v>155</v>
      </c>
      <c r="D15" s="159">
        <v>305382</v>
      </c>
    </row>
    <row r="16" spans="1:6" ht="52.05" customHeight="1">
      <c r="A16" s="173" t="s">
        <v>93</v>
      </c>
      <c r="B16" s="29" t="s">
        <v>555</v>
      </c>
      <c r="C16" s="29" t="s">
        <v>155</v>
      </c>
      <c r="D16" s="159">
        <v>10000</v>
      </c>
    </row>
    <row r="17" spans="1:4" ht="36" customHeight="1">
      <c r="A17" s="173" t="s">
        <v>93</v>
      </c>
      <c r="B17" s="29" t="s">
        <v>554</v>
      </c>
      <c r="C17" s="29" t="s">
        <v>155</v>
      </c>
      <c r="D17" s="159">
        <v>862744</v>
      </c>
    </row>
    <row r="18" spans="1:4" ht="52.05" customHeight="1">
      <c r="A18" s="173" t="s">
        <v>163</v>
      </c>
      <c r="B18" s="29" t="s">
        <v>164</v>
      </c>
      <c r="C18" s="29" t="s">
        <v>155</v>
      </c>
      <c r="D18" s="159">
        <v>150612</v>
      </c>
    </row>
    <row r="19" spans="1:4" s="105" customFormat="1" ht="36" customHeight="1">
      <c r="A19" s="173" t="s">
        <v>163</v>
      </c>
      <c r="B19" s="29" t="s">
        <v>553</v>
      </c>
      <c r="C19" s="29" t="s">
        <v>155</v>
      </c>
      <c r="D19" s="159">
        <v>20000</v>
      </c>
    </row>
    <row r="20" spans="1:4" ht="52.05" customHeight="1">
      <c r="A20" s="173" t="s">
        <v>163</v>
      </c>
      <c r="B20" s="29" t="s">
        <v>552</v>
      </c>
      <c r="C20" s="29" t="s">
        <v>155</v>
      </c>
      <c r="D20" s="159">
        <v>116624</v>
      </c>
    </row>
    <row r="21" spans="1:4" ht="36" customHeight="1">
      <c r="A21" s="173" t="s">
        <v>89</v>
      </c>
      <c r="B21" s="29" t="s">
        <v>551</v>
      </c>
      <c r="C21" s="29" t="s">
        <v>155</v>
      </c>
      <c r="D21" s="159">
        <v>85488</v>
      </c>
    </row>
    <row r="22" spans="1:4" ht="36" customHeight="1">
      <c r="A22" s="200" t="s">
        <v>89</v>
      </c>
      <c r="B22" s="30" t="s">
        <v>550</v>
      </c>
      <c r="C22" s="30" t="s">
        <v>155</v>
      </c>
      <c r="D22" s="160">
        <v>600000</v>
      </c>
    </row>
    <row r="23" spans="1:4" ht="52.05" customHeight="1">
      <c r="A23" s="201" t="s">
        <v>86</v>
      </c>
      <c r="B23" s="161" t="s">
        <v>549</v>
      </c>
      <c r="C23" s="161" t="s">
        <v>155</v>
      </c>
      <c r="D23" s="162">
        <v>34344</v>
      </c>
    </row>
    <row r="24" spans="1:4" ht="36" customHeight="1">
      <c r="A24" s="173" t="s">
        <v>86</v>
      </c>
      <c r="B24" s="29" t="s">
        <v>548</v>
      </c>
      <c r="C24" s="29" t="s">
        <v>155</v>
      </c>
      <c r="D24" s="159">
        <v>1096800</v>
      </c>
    </row>
    <row r="25" spans="1:4" ht="36" customHeight="1">
      <c r="A25" s="173" t="s">
        <v>547</v>
      </c>
      <c r="B25" s="29" t="s">
        <v>546</v>
      </c>
      <c r="C25" s="29" t="s">
        <v>155</v>
      </c>
      <c r="D25" s="159">
        <v>40990</v>
      </c>
    </row>
    <row r="26" spans="1:4" ht="36" customHeight="1">
      <c r="A26" s="173" t="s">
        <v>165</v>
      </c>
      <c r="B26" s="29" t="s">
        <v>545</v>
      </c>
      <c r="C26" s="29" t="s">
        <v>155</v>
      </c>
      <c r="D26" s="159">
        <v>582761</v>
      </c>
    </row>
    <row r="27" spans="1:4" ht="36" customHeight="1">
      <c r="A27" s="173" t="s">
        <v>165</v>
      </c>
      <c r="B27" s="29" t="s">
        <v>544</v>
      </c>
      <c r="C27" s="29" t="s">
        <v>155</v>
      </c>
      <c r="D27" s="159">
        <v>40000</v>
      </c>
    </row>
    <row r="28" spans="1:4" ht="52.05" customHeight="1">
      <c r="A28" s="173" t="s">
        <v>165</v>
      </c>
      <c r="B28" s="29" t="s">
        <v>166</v>
      </c>
      <c r="C28" s="29" t="s">
        <v>155</v>
      </c>
      <c r="D28" s="159">
        <v>2000</v>
      </c>
    </row>
    <row r="29" spans="1:4" ht="52.05" customHeight="1">
      <c r="A29" s="173" t="s">
        <v>165</v>
      </c>
      <c r="B29" s="29" t="s">
        <v>543</v>
      </c>
      <c r="C29" s="29" t="s">
        <v>155</v>
      </c>
      <c r="D29" s="159">
        <v>517684</v>
      </c>
    </row>
    <row r="30" spans="1:4" ht="36" customHeight="1">
      <c r="A30" s="173" t="s">
        <v>97</v>
      </c>
      <c r="B30" s="29" t="s">
        <v>542</v>
      </c>
      <c r="C30" s="29" t="s">
        <v>155</v>
      </c>
      <c r="D30" s="159">
        <v>9000</v>
      </c>
    </row>
    <row r="31" spans="1:4" ht="52.05" customHeight="1">
      <c r="A31" s="173" t="s">
        <v>97</v>
      </c>
      <c r="B31" s="29" t="s">
        <v>541</v>
      </c>
      <c r="C31" s="29" t="s">
        <v>155</v>
      </c>
      <c r="D31" s="159">
        <v>73068</v>
      </c>
    </row>
    <row r="32" spans="1:4" s="105" customFormat="1" ht="52.05" customHeight="1">
      <c r="A32" s="173" t="s">
        <v>85</v>
      </c>
      <c r="B32" s="29" t="s">
        <v>167</v>
      </c>
      <c r="C32" s="29" t="s">
        <v>155</v>
      </c>
      <c r="D32" s="159">
        <v>179148</v>
      </c>
    </row>
    <row r="33" spans="1:4" ht="36" customHeight="1">
      <c r="A33" s="173" t="s">
        <v>85</v>
      </c>
      <c r="B33" s="29" t="s">
        <v>540</v>
      </c>
      <c r="C33" s="29" t="s">
        <v>155</v>
      </c>
      <c r="D33" s="159">
        <v>1039114</v>
      </c>
    </row>
    <row r="34" spans="1:4" ht="52.05" customHeight="1">
      <c r="A34" s="173" t="s">
        <v>85</v>
      </c>
      <c r="B34" s="29" t="s">
        <v>539</v>
      </c>
      <c r="C34" s="29" t="s">
        <v>155</v>
      </c>
      <c r="D34" s="159">
        <v>92604</v>
      </c>
    </row>
    <row r="35" spans="1:4" ht="36" customHeight="1">
      <c r="A35" s="173" t="s">
        <v>85</v>
      </c>
      <c r="B35" s="29" t="s">
        <v>538</v>
      </c>
      <c r="C35" s="29" t="s">
        <v>155</v>
      </c>
      <c r="D35" s="159">
        <v>870586</v>
      </c>
    </row>
    <row r="36" spans="1:4" ht="52.05" customHeight="1">
      <c r="A36" s="173" t="s">
        <v>85</v>
      </c>
      <c r="B36" s="29" t="s">
        <v>537</v>
      </c>
      <c r="C36" s="29" t="s">
        <v>155</v>
      </c>
      <c r="D36" s="159">
        <v>122800</v>
      </c>
    </row>
    <row r="37" spans="1:4" ht="52.05" customHeight="1">
      <c r="A37" s="173" t="s">
        <v>168</v>
      </c>
      <c r="B37" s="29" t="s">
        <v>169</v>
      </c>
      <c r="C37" s="29" t="s">
        <v>155</v>
      </c>
      <c r="D37" s="159">
        <v>76764</v>
      </c>
    </row>
    <row r="38" spans="1:4" ht="52.05" customHeight="1">
      <c r="A38" s="200" t="s">
        <v>168</v>
      </c>
      <c r="B38" s="30" t="s">
        <v>536</v>
      </c>
      <c r="C38" s="30" t="s">
        <v>155</v>
      </c>
      <c r="D38" s="160">
        <v>120485</v>
      </c>
    </row>
    <row r="39" spans="1:4" ht="52.05" customHeight="1">
      <c r="A39" s="201" t="s">
        <v>92</v>
      </c>
      <c r="B39" s="161" t="s">
        <v>535</v>
      </c>
      <c r="C39" s="161" t="s">
        <v>155</v>
      </c>
      <c r="D39" s="162">
        <v>148654</v>
      </c>
    </row>
    <row r="40" spans="1:4" ht="36" customHeight="1">
      <c r="A40" s="173" t="s">
        <v>92</v>
      </c>
      <c r="B40" s="29" t="s">
        <v>534</v>
      </c>
      <c r="C40" s="29" t="s">
        <v>155</v>
      </c>
      <c r="D40" s="159">
        <v>110487</v>
      </c>
    </row>
    <row r="41" spans="1:4" ht="36" customHeight="1">
      <c r="A41" s="173" t="s">
        <v>92</v>
      </c>
      <c r="B41" s="29" t="s">
        <v>533</v>
      </c>
      <c r="C41" s="29" t="s">
        <v>155</v>
      </c>
      <c r="D41" s="159">
        <v>10004</v>
      </c>
    </row>
    <row r="42" spans="1:4" ht="52.05" customHeight="1">
      <c r="A42" s="173" t="s">
        <v>90</v>
      </c>
      <c r="B42" s="29" t="s">
        <v>532</v>
      </c>
      <c r="C42" s="29" t="s">
        <v>155</v>
      </c>
      <c r="D42" s="159">
        <v>85328</v>
      </c>
    </row>
    <row r="43" spans="1:4" s="105" customFormat="1" ht="52.05" customHeight="1">
      <c r="A43" s="173" t="s">
        <v>90</v>
      </c>
      <c r="B43" s="29" t="s">
        <v>531</v>
      </c>
      <c r="C43" s="29" t="s">
        <v>155</v>
      </c>
      <c r="D43" s="159">
        <v>223200</v>
      </c>
    </row>
    <row r="44" spans="1:4" ht="52.05" customHeight="1">
      <c r="A44" s="173" t="s">
        <v>90</v>
      </c>
      <c r="B44" s="29" t="s">
        <v>530</v>
      </c>
      <c r="C44" s="29" t="s">
        <v>155</v>
      </c>
      <c r="D44" s="159">
        <v>197697</v>
      </c>
    </row>
    <row r="45" spans="1:4" ht="36" customHeight="1">
      <c r="A45" s="173" t="s">
        <v>90</v>
      </c>
      <c r="B45" s="29" t="s">
        <v>529</v>
      </c>
      <c r="C45" s="29" t="s">
        <v>155</v>
      </c>
      <c r="D45" s="159">
        <v>706358</v>
      </c>
    </row>
    <row r="46" spans="1:4" ht="36" customHeight="1">
      <c r="A46" s="173" t="s">
        <v>201</v>
      </c>
      <c r="B46" s="29" t="s">
        <v>528</v>
      </c>
      <c r="C46" s="29" t="s">
        <v>155</v>
      </c>
      <c r="D46" s="159">
        <v>63720</v>
      </c>
    </row>
    <row r="47" spans="1:4" ht="36" customHeight="1">
      <c r="A47" s="173" t="s">
        <v>96</v>
      </c>
      <c r="B47" s="29" t="s">
        <v>527</v>
      </c>
      <c r="C47" s="29" t="s">
        <v>155</v>
      </c>
      <c r="D47" s="159">
        <v>72564</v>
      </c>
    </row>
    <row r="48" spans="1:4" ht="36" customHeight="1">
      <c r="A48" s="173" t="s">
        <v>170</v>
      </c>
      <c r="B48" s="29" t="s">
        <v>171</v>
      </c>
      <c r="C48" s="29" t="s">
        <v>155</v>
      </c>
      <c r="D48" s="159">
        <v>93217</v>
      </c>
    </row>
    <row r="49" spans="1:4" ht="36" customHeight="1">
      <c r="A49" s="173" t="s">
        <v>170</v>
      </c>
      <c r="B49" s="29" t="s">
        <v>526</v>
      </c>
      <c r="C49" s="29" t="s">
        <v>155</v>
      </c>
      <c r="D49" s="159">
        <v>654471</v>
      </c>
    </row>
    <row r="50" spans="1:4" ht="51" customHeight="1">
      <c r="A50" s="202" t="s">
        <v>525</v>
      </c>
      <c r="B50" s="29"/>
      <c r="C50" s="172"/>
      <c r="D50" s="159">
        <f>SUM(D51:D124)</f>
        <v>23983271</v>
      </c>
    </row>
    <row r="51" spans="1:4" ht="51" customHeight="1">
      <c r="A51" s="173" t="s">
        <v>603</v>
      </c>
      <c r="B51" s="29" t="s">
        <v>524</v>
      </c>
      <c r="C51" s="29" t="s">
        <v>155</v>
      </c>
      <c r="D51" s="159">
        <v>100000</v>
      </c>
    </row>
    <row r="52" spans="1:4" ht="36" customHeight="1">
      <c r="A52" s="173" t="s">
        <v>172</v>
      </c>
      <c r="B52" s="29" t="s">
        <v>523</v>
      </c>
      <c r="C52" s="29" t="s">
        <v>155</v>
      </c>
      <c r="D52" s="159">
        <v>73718</v>
      </c>
    </row>
    <row r="53" spans="1:4" ht="36" customHeight="1">
      <c r="A53" s="173" t="s">
        <v>172</v>
      </c>
      <c r="B53" s="29" t="s">
        <v>522</v>
      </c>
      <c r="C53" s="29" t="s">
        <v>155</v>
      </c>
      <c r="D53" s="159">
        <v>74250</v>
      </c>
    </row>
    <row r="54" spans="1:4" ht="36" customHeight="1">
      <c r="A54" s="173" t="s">
        <v>172</v>
      </c>
      <c r="B54" s="29" t="s">
        <v>521</v>
      </c>
      <c r="C54" s="29" t="s">
        <v>155</v>
      </c>
      <c r="D54" s="159">
        <v>94050</v>
      </c>
    </row>
    <row r="55" spans="1:4" s="105" customFormat="1" ht="36" customHeight="1">
      <c r="A55" s="173" t="s">
        <v>172</v>
      </c>
      <c r="B55" s="29" t="s">
        <v>520</v>
      </c>
      <c r="C55" s="29" t="s">
        <v>155</v>
      </c>
      <c r="D55" s="159">
        <v>75840</v>
      </c>
    </row>
    <row r="56" spans="1:4" ht="36" customHeight="1">
      <c r="A56" s="200" t="s">
        <v>172</v>
      </c>
      <c r="B56" s="30" t="s">
        <v>519</v>
      </c>
      <c r="C56" s="30" t="s">
        <v>155</v>
      </c>
      <c r="D56" s="160">
        <v>61925</v>
      </c>
    </row>
    <row r="57" spans="1:4" ht="36" customHeight="1">
      <c r="A57" s="201" t="s">
        <v>172</v>
      </c>
      <c r="B57" s="161" t="s">
        <v>518</v>
      </c>
      <c r="C57" s="161" t="s">
        <v>155</v>
      </c>
      <c r="D57" s="162">
        <v>60000</v>
      </c>
    </row>
    <row r="58" spans="1:4" ht="52.05" customHeight="1">
      <c r="A58" s="173" t="s">
        <v>173</v>
      </c>
      <c r="B58" s="29" t="s">
        <v>174</v>
      </c>
      <c r="C58" s="29" t="s">
        <v>155</v>
      </c>
      <c r="D58" s="159">
        <v>20160</v>
      </c>
    </row>
    <row r="59" spans="1:4" ht="36" customHeight="1">
      <c r="A59" s="173" t="s">
        <v>173</v>
      </c>
      <c r="B59" s="29" t="s">
        <v>517</v>
      </c>
      <c r="C59" s="29" t="s">
        <v>155</v>
      </c>
      <c r="D59" s="159">
        <v>336900</v>
      </c>
    </row>
    <row r="60" spans="1:4" ht="36" customHeight="1">
      <c r="A60" s="173" t="s">
        <v>175</v>
      </c>
      <c r="B60" s="29" t="s">
        <v>176</v>
      </c>
      <c r="C60" s="29" t="s">
        <v>155</v>
      </c>
      <c r="D60" s="159">
        <v>8080</v>
      </c>
    </row>
    <row r="61" spans="1:4" ht="36" customHeight="1">
      <c r="A61" s="173" t="s">
        <v>177</v>
      </c>
      <c r="B61" s="29" t="s">
        <v>516</v>
      </c>
      <c r="C61" s="29" t="s">
        <v>155</v>
      </c>
      <c r="D61" s="159">
        <v>5857650</v>
      </c>
    </row>
    <row r="62" spans="1:4" s="105" customFormat="1" ht="36" customHeight="1">
      <c r="A62" s="173" t="s">
        <v>177</v>
      </c>
      <c r="B62" s="29" t="s">
        <v>515</v>
      </c>
      <c r="C62" s="29" t="s">
        <v>155</v>
      </c>
      <c r="D62" s="159">
        <v>65440</v>
      </c>
    </row>
    <row r="63" spans="1:4" ht="36" customHeight="1">
      <c r="A63" s="173" t="s">
        <v>177</v>
      </c>
      <c r="B63" s="29" t="s">
        <v>514</v>
      </c>
      <c r="C63" s="29" t="s">
        <v>155</v>
      </c>
      <c r="D63" s="159">
        <v>23400</v>
      </c>
    </row>
    <row r="64" spans="1:4" ht="36" customHeight="1">
      <c r="A64" s="173" t="s">
        <v>177</v>
      </c>
      <c r="B64" s="29" t="s">
        <v>513</v>
      </c>
      <c r="C64" s="29" t="s">
        <v>155</v>
      </c>
      <c r="D64" s="159">
        <v>100000</v>
      </c>
    </row>
    <row r="65" spans="1:4" ht="51" customHeight="1">
      <c r="A65" s="173" t="s">
        <v>604</v>
      </c>
      <c r="B65" s="29" t="s">
        <v>512</v>
      </c>
      <c r="C65" s="29" t="s">
        <v>155</v>
      </c>
      <c r="D65" s="159">
        <v>119200</v>
      </c>
    </row>
    <row r="66" spans="1:4" ht="51" customHeight="1">
      <c r="A66" s="173" t="s">
        <v>604</v>
      </c>
      <c r="B66" s="29" t="s">
        <v>511</v>
      </c>
      <c r="C66" s="29" t="s">
        <v>155</v>
      </c>
      <c r="D66" s="159">
        <v>800</v>
      </c>
    </row>
    <row r="67" spans="1:4" ht="52.05" customHeight="1">
      <c r="A67" s="173" t="s">
        <v>93</v>
      </c>
      <c r="B67" s="29" t="s">
        <v>510</v>
      </c>
      <c r="C67" s="29" t="s">
        <v>155</v>
      </c>
      <c r="D67" s="159">
        <v>270783</v>
      </c>
    </row>
    <row r="68" spans="1:4" ht="52.05" customHeight="1">
      <c r="A68" s="173" t="s">
        <v>93</v>
      </c>
      <c r="B68" s="29" t="s">
        <v>509</v>
      </c>
      <c r="C68" s="29" t="s">
        <v>155</v>
      </c>
      <c r="D68" s="159">
        <v>317600</v>
      </c>
    </row>
    <row r="69" spans="1:4" s="105" customFormat="1" ht="52.05" customHeight="1">
      <c r="A69" s="173" t="s">
        <v>178</v>
      </c>
      <c r="B69" s="29" t="s">
        <v>508</v>
      </c>
      <c r="C69" s="29" t="s">
        <v>155</v>
      </c>
      <c r="D69" s="159">
        <v>138508</v>
      </c>
    </row>
    <row r="70" spans="1:4" ht="36" customHeight="1">
      <c r="A70" s="173" t="s">
        <v>89</v>
      </c>
      <c r="B70" s="29" t="s">
        <v>507</v>
      </c>
      <c r="C70" s="29" t="s">
        <v>155</v>
      </c>
      <c r="D70" s="159">
        <v>81300</v>
      </c>
    </row>
    <row r="71" spans="1:4" ht="51" customHeight="1">
      <c r="A71" s="173" t="s">
        <v>605</v>
      </c>
      <c r="B71" s="29" t="s">
        <v>179</v>
      </c>
      <c r="C71" s="29" t="s">
        <v>155</v>
      </c>
      <c r="D71" s="159">
        <v>38616</v>
      </c>
    </row>
    <row r="72" spans="1:4" ht="51" customHeight="1">
      <c r="A72" s="173" t="s">
        <v>605</v>
      </c>
      <c r="B72" s="29" t="s">
        <v>506</v>
      </c>
      <c r="C72" s="29" t="s">
        <v>155</v>
      </c>
      <c r="D72" s="159">
        <v>60000</v>
      </c>
    </row>
    <row r="73" spans="1:4" ht="51" customHeight="1">
      <c r="A73" s="200" t="s">
        <v>606</v>
      </c>
      <c r="B73" s="30" t="s">
        <v>505</v>
      </c>
      <c r="C73" s="30" t="s">
        <v>155</v>
      </c>
      <c r="D73" s="160">
        <v>173524</v>
      </c>
    </row>
    <row r="74" spans="1:4" ht="51" customHeight="1">
      <c r="A74" s="201" t="s">
        <v>607</v>
      </c>
      <c r="B74" s="161" t="s">
        <v>180</v>
      </c>
      <c r="C74" s="161" t="s">
        <v>155</v>
      </c>
      <c r="D74" s="162">
        <v>30986</v>
      </c>
    </row>
    <row r="75" spans="1:4" ht="51" customHeight="1">
      <c r="A75" s="173" t="s">
        <v>607</v>
      </c>
      <c r="B75" s="29" t="s">
        <v>504</v>
      </c>
      <c r="C75" s="29" t="s">
        <v>155</v>
      </c>
      <c r="D75" s="159">
        <v>171975</v>
      </c>
    </row>
    <row r="76" spans="1:4" ht="51" customHeight="1">
      <c r="A76" s="173" t="s">
        <v>608</v>
      </c>
      <c r="B76" s="29" t="s">
        <v>503</v>
      </c>
      <c r="C76" s="29" t="s">
        <v>155</v>
      </c>
      <c r="D76" s="159">
        <v>61717</v>
      </c>
    </row>
    <row r="77" spans="1:4" ht="36" customHeight="1">
      <c r="A77" s="173" t="s">
        <v>86</v>
      </c>
      <c r="B77" s="29" t="s">
        <v>502</v>
      </c>
      <c r="C77" s="29" t="s">
        <v>155</v>
      </c>
      <c r="D77" s="159">
        <v>268000</v>
      </c>
    </row>
    <row r="78" spans="1:4" ht="36" customHeight="1">
      <c r="A78" s="173" t="s">
        <v>86</v>
      </c>
      <c r="B78" s="29" t="s">
        <v>501</v>
      </c>
      <c r="C78" s="29" t="s">
        <v>155</v>
      </c>
      <c r="D78" s="159">
        <v>125800</v>
      </c>
    </row>
    <row r="79" spans="1:4" ht="36" customHeight="1">
      <c r="A79" s="173" t="s">
        <v>86</v>
      </c>
      <c r="B79" s="29" t="s">
        <v>181</v>
      </c>
      <c r="C79" s="29" t="s">
        <v>155</v>
      </c>
      <c r="D79" s="159">
        <v>8000</v>
      </c>
    </row>
    <row r="80" spans="1:4" s="105" customFormat="1" ht="36" customHeight="1">
      <c r="A80" s="173" t="s">
        <v>86</v>
      </c>
      <c r="B80" s="29" t="s">
        <v>500</v>
      </c>
      <c r="C80" s="29" t="s">
        <v>155</v>
      </c>
      <c r="D80" s="159">
        <v>120000</v>
      </c>
    </row>
    <row r="81" spans="1:4" ht="36" customHeight="1">
      <c r="A81" s="173" t="s">
        <v>86</v>
      </c>
      <c r="B81" s="29" t="s">
        <v>499</v>
      </c>
      <c r="C81" s="29" t="s">
        <v>155</v>
      </c>
      <c r="D81" s="159">
        <v>49500</v>
      </c>
    </row>
    <row r="82" spans="1:4" s="105" customFormat="1" ht="36" customHeight="1">
      <c r="A82" s="173" t="s">
        <v>86</v>
      </c>
      <c r="B82" s="29" t="s">
        <v>498</v>
      </c>
      <c r="C82" s="29" t="s">
        <v>155</v>
      </c>
      <c r="D82" s="159">
        <v>80210</v>
      </c>
    </row>
    <row r="83" spans="1:4" ht="36" customHeight="1">
      <c r="A83" s="173" t="s">
        <v>211</v>
      </c>
      <c r="B83" s="29" t="s">
        <v>497</v>
      </c>
      <c r="C83" s="29" t="s">
        <v>155</v>
      </c>
      <c r="D83" s="159">
        <v>82400</v>
      </c>
    </row>
    <row r="84" spans="1:4" ht="36" customHeight="1">
      <c r="A84" s="173" t="s">
        <v>211</v>
      </c>
      <c r="B84" s="29" t="s">
        <v>496</v>
      </c>
      <c r="C84" s="29" t="s">
        <v>155</v>
      </c>
      <c r="D84" s="159">
        <v>57700</v>
      </c>
    </row>
    <row r="85" spans="1:4" ht="36" customHeight="1">
      <c r="A85" s="173" t="s">
        <v>97</v>
      </c>
      <c r="B85" s="29" t="s">
        <v>182</v>
      </c>
      <c r="C85" s="29" t="s">
        <v>155</v>
      </c>
      <c r="D85" s="159">
        <v>26360</v>
      </c>
    </row>
    <row r="86" spans="1:4" ht="36" customHeight="1">
      <c r="A86" s="173" t="s">
        <v>97</v>
      </c>
      <c r="B86" s="29" t="s">
        <v>495</v>
      </c>
      <c r="C86" s="29" t="s">
        <v>155</v>
      </c>
      <c r="D86" s="159">
        <v>300000</v>
      </c>
    </row>
    <row r="87" spans="1:4" ht="51" customHeight="1">
      <c r="A87" s="173" t="s">
        <v>609</v>
      </c>
      <c r="B87" s="29" t="s">
        <v>494</v>
      </c>
      <c r="C87" s="29" t="s">
        <v>155</v>
      </c>
      <c r="D87" s="159">
        <v>15698</v>
      </c>
    </row>
    <row r="88" spans="1:4" ht="51" customHeight="1">
      <c r="A88" s="173" t="s">
        <v>85</v>
      </c>
      <c r="B88" s="29" t="s">
        <v>493</v>
      </c>
      <c r="C88" s="29" t="s">
        <v>155</v>
      </c>
      <c r="D88" s="159">
        <v>300000</v>
      </c>
    </row>
    <row r="89" spans="1:4" ht="36" customHeight="1">
      <c r="A89" s="173" t="s">
        <v>85</v>
      </c>
      <c r="B89" s="29" t="s">
        <v>492</v>
      </c>
      <c r="C89" s="29" t="s">
        <v>155</v>
      </c>
      <c r="D89" s="159">
        <v>83000</v>
      </c>
    </row>
    <row r="90" spans="1:4" ht="36" customHeight="1">
      <c r="A90" s="173" t="s">
        <v>85</v>
      </c>
      <c r="B90" s="29" t="s">
        <v>491</v>
      </c>
      <c r="C90" s="29" t="s">
        <v>155</v>
      </c>
      <c r="D90" s="159">
        <v>73300</v>
      </c>
    </row>
    <row r="91" spans="1:4" ht="36" customHeight="1">
      <c r="A91" s="173" t="s">
        <v>85</v>
      </c>
      <c r="B91" s="29" t="s">
        <v>490</v>
      </c>
      <c r="C91" s="29" t="s">
        <v>155</v>
      </c>
      <c r="D91" s="159">
        <v>85600</v>
      </c>
    </row>
    <row r="92" spans="1:4" ht="36" customHeight="1">
      <c r="A92" s="200" t="s">
        <v>85</v>
      </c>
      <c r="B92" s="30" t="s">
        <v>489</v>
      </c>
      <c r="C92" s="30" t="s">
        <v>155</v>
      </c>
      <c r="D92" s="160">
        <v>120800</v>
      </c>
    </row>
    <row r="93" spans="1:4" ht="36" customHeight="1">
      <c r="A93" s="201" t="s">
        <v>85</v>
      </c>
      <c r="B93" s="161" t="s">
        <v>488</v>
      </c>
      <c r="C93" s="161" t="s">
        <v>155</v>
      </c>
      <c r="D93" s="162">
        <v>146200</v>
      </c>
    </row>
    <row r="94" spans="1:4" ht="36" customHeight="1">
      <c r="A94" s="173" t="s">
        <v>85</v>
      </c>
      <c r="B94" s="29" t="s">
        <v>487</v>
      </c>
      <c r="C94" s="29" t="s">
        <v>155</v>
      </c>
      <c r="D94" s="159">
        <v>134400</v>
      </c>
    </row>
    <row r="95" spans="1:4" ht="36" customHeight="1">
      <c r="A95" s="173" t="s">
        <v>95</v>
      </c>
      <c r="B95" s="29" t="s">
        <v>486</v>
      </c>
      <c r="C95" s="29" t="s">
        <v>155</v>
      </c>
      <c r="D95" s="159">
        <v>135210</v>
      </c>
    </row>
    <row r="96" spans="1:4" ht="36" customHeight="1">
      <c r="A96" s="173" t="s">
        <v>92</v>
      </c>
      <c r="B96" s="29" t="s">
        <v>485</v>
      </c>
      <c r="C96" s="29" t="s">
        <v>155</v>
      </c>
      <c r="D96" s="159">
        <v>7975000</v>
      </c>
    </row>
    <row r="97" spans="1:4" ht="36" customHeight="1">
      <c r="A97" s="173" t="s">
        <v>92</v>
      </c>
      <c r="B97" s="29" t="s">
        <v>484</v>
      </c>
      <c r="C97" s="29" t="s">
        <v>155</v>
      </c>
      <c r="D97" s="159">
        <v>275000</v>
      </c>
    </row>
    <row r="98" spans="1:4" s="105" customFormat="1" ht="36" customHeight="1">
      <c r="A98" s="173" t="s">
        <v>92</v>
      </c>
      <c r="B98" s="29" t="s">
        <v>483</v>
      </c>
      <c r="C98" s="29" t="s">
        <v>155</v>
      </c>
      <c r="D98" s="159">
        <v>58400</v>
      </c>
    </row>
    <row r="99" spans="1:4" ht="51" customHeight="1">
      <c r="A99" s="173" t="s">
        <v>92</v>
      </c>
      <c r="B99" s="29" t="s">
        <v>482</v>
      </c>
      <c r="C99" s="29" t="s">
        <v>155</v>
      </c>
      <c r="D99" s="159">
        <v>20000</v>
      </c>
    </row>
    <row r="100" spans="1:4" ht="36" customHeight="1">
      <c r="A100" s="173" t="s">
        <v>92</v>
      </c>
      <c r="B100" s="29" t="s">
        <v>481</v>
      </c>
      <c r="C100" s="29" t="s">
        <v>155</v>
      </c>
      <c r="D100" s="159">
        <v>180000</v>
      </c>
    </row>
    <row r="101" spans="1:4" ht="36" customHeight="1">
      <c r="A101" s="173" t="s">
        <v>80</v>
      </c>
      <c r="B101" s="29" t="s">
        <v>480</v>
      </c>
      <c r="C101" s="29" t="s">
        <v>155</v>
      </c>
      <c r="D101" s="159">
        <v>300000</v>
      </c>
    </row>
    <row r="102" spans="1:4" ht="51" customHeight="1">
      <c r="A102" s="173" t="s">
        <v>80</v>
      </c>
      <c r="B102" s="29" t="s">
        <v>479</v>
      </c>
      <c r="C102" s="29" t="s">
        <v>155</v>
      </c>
      <c r="D102" s="159">
        <v>180000</v>
      </c>
    </row>
    <row r="103" spans="1:4" ht="36" customHeight="1">
      <c r="A103" s="173" t="s">
        <v>88</v>
      </c>
      <c r="B103" s="29" t="s">
        <v>184</v>
      </c>
      <c r="C103" s="29" t="s">
        <v>155</v>
      </c>
      <c r="D103" s="159">
        <v>30000</v>
      </c>
    </row>
    <row r="104" spans="1:4" ht="36" customHeight="1">
      <c r="A104" s="173" t="s">
        <v>88</v>
      </c>
      <c r="B104" s="29" t="s">
        <v>478</v>
      </c>
      <c r="C104" s="29" t="s">
        <v>155</v>
      </c>
      <c r="D104" s="159">
        <v>300000</v>
      </c>
    </row>
    <row r="105" spans="1:4" ht="36" customHeight="1">
      <c r="A105" s="173" t="s">
        <v>88</v>
      </c>
      <c r="B105" s="29" t="s">
        <v>477</v>
      </c>
      <c r="C105" s="29" t="s">
        <v>155</v>
      </c>
      <c r="D105" s="159">
        <v>300780</v>
      </c>
    </row>
    <row r="106" spans="1:4" ht="36" customHeight="1">
      <c r="A106" s="173" t="s">
        <v>94</v>
      </c>
      <c r="B106" s="29" t="s">
        <v>476</v>
      </c>
      <c r="C106" s="29" t="s">
        <v>155</v>
      </c>
      <c r="D106" s="159">
        <v>300000</v>
      </c>
    </row>
    <row r="107" spans="1:4" ht="36" customHeight="1">
      <c r="A107" s="173" t="s">
        <v>185</v>
      </c>
      <c r="B107" s="29" t="s">
        <v>475</v>
      </c>
      <c r="C107" s="29" t="s">
        <v>155</v>
      </c>
      <c r="D107" s="159">
        <v>270000</v>
      </c>
    </row>
    <row r="108" spans="1:4" ht="51" customHeight="1">
      <c r="A108" s="173" t="s">
        <v>185</v>
      </c>
      <c r="B108" s="29" t="s">
        <v>474</v>
      </c>
      <c r="C108" s="29" t="s">
        <v>155</v>
      </c>
      <c r="D108" s="159">
        <v>34750</v>
      </c>
    </row>
    <row r="109" spans="1:4" ht="36" customHeight="1">
      <c r="A109" s="173" t="s">
        <v>185</v>
      </c>
      <c r="B109" s="29" t="s">
        <v>473</v>
      </c>
      <c r="C109" s="29" t="s">
        <v>155</v>
      </c>
      <c r="D109" s="159">
        <v>40160</v>
      </c>
    </row>
    <row r="110" spans="1:4" ht="36" customHeight="1">
      <c r="A110" s="173" t="s">
        <v>185</v>
      </c>
      <c r="B110" s="29" t="s">
        <v>472</v>
      </c>
      <c r="C110" s="29" t="s">
        <v>155</v>
      </c>
      <c r="D110" s="159">
        <v>34500</v>
      </c>
    </row>
    <row r="111" spans="1:4" ht="36" customHeight="1">
      <c r="A111" s="173" t="s">
        <v>185</v>
      </c>
      <c r="B111" s="29" t="s">
        <v>471</v>
      </c>
      <c r="C111" s="29" t="s">
        <v>155</v>
      </c>
      <c r="D111" s="159">
        <v>29880</v>
      </c>
    </row>
    <row r="112" spans="1:4" ht="36" customHeight="1">
      <c r="A112" s="200" t="s">
        <v>185</v>
      </c>
      <c r="B112" s="30" t="s">
        <v>470</v>
      </c>
      <c r="C112" s="30" t="s">
        <v>155</v>
      </c>
      <c r="D112" s="160">
        <v>34550</v>
      </c>
    </row>
    <row r="113" spans="1:4" ht="36" customHeight="1">
      <c r="A113" s="201" t="s">
        <v>185</v>
      </c>
      <c r="B113" s="161" t="s">
        <v>469</v>
      </c>
      <c r="C113" s="161" t="s">
        <v>155</v>
      </c>
      <c r="D113" s="162">
        <v>28200</v>
      </c>
    </row>
    <row r="114" spans="1:4" s="105" customFormat="1" ht="36" customHeight="1">
      <c r="A114" s="173" t="s">
        <v>185</v>
      </c>
      <c r="B114" s="29" t="s">
        <v>468</v>
      </c>
      <c r="C114" s="29" t="s">
        <v>155</v>
      </c>
      <c r="D114" s="159">
        <v>34255</v>
      </c>
    </row>
    <row r="115" spans="1:4" s="105" customFormat="1" ht="36" customHeight="1">
      <c r="A115" s="173" t="s">
        <v>185</v>
      </c>
      <c r="B115" s="29" t="s">
        <v>467</v>
      </c>
      <c r="C115" s="29" t="s">
        <v>155</v>
      </c>
      <c r="D115" s="159">
        <v>52835</v>
      </c>
    </row>
    <row r="116" spans="1:4" ht="36" customHeight="1">
      <c r="A116" s="173" t="s">
        <v>185</v>
      </c>
      <c r="B116" s="29" t="s">
        <v>466</v>
      </c>
      <c r="C116" s="29" t="s">
        <v>155</v>
      </c>
      <c r="D116" s="159">
        <v>30925</v>
      </c>
    </row>
    <row r="117" spans="1:4" ht="36" customHeight="1">
      <c r="A117" s="173" t="s">
        <v>185</v>
      </c>
      <c r="B117" s="29" t="s">
        <v>465</v>
      </c>
      <c r="C117" s="29" t="s">
        <v>155</v>
      </c>
      <c r="D117" s="159">
        <v>33050</v>
      </c>
    </row>
    <row r="118" spans="1:4" ht="51" customHeight="1">
      <c r="A118" s="173" t="s">
        <v>186</v>
      </c>
      <c r="B118" s="29" t="s">
        <v>187</v>
      </c>
      <c r="C118" s="29" t="s">
        <v>155</v>
      </c>
      <c r="D118" s="159">
        <v>543804</v>
      </c>
    </row>
    <row r="119" spans="1:4" ht="51" customHeight="1">
      <c r="A119" s="173" t="s">
        <v>186</v>
      </c>
      <c r="B119" s="29" t="s">
        <v>464</v>
      </c>
      <c r="C119" s="29" t="s">
        <v>155</v>
      </c>
      <c r="D119" s="159">
        <v>1125420</v>
      </c>
    </row>
    <row r="120" spans="1:4" ht="51" customHeight="1">
      <c r="A120" s="173" t="s">
        <v>96</v>
      </c>
      <c r="B120" s="29" t="s">
        <v>463</v>
      </c>
      <c r="C120" s="29" t="s">
        <v>155</v>
      </c>
      <c r="D120" s="159">
        <v>300000</v>
      </c>
    </row>
    <row r="121" spans="1:4" ht="36" customHeight="1">
      <c r="A121" s="173" t="s">
        <v>188</v>
      </c>
      <c r="B121" s="29" t="s">
        <v>462</v>
      </c>
      <c r="C121" s="29" t="s">
        <v>155</v>
      </c>
      <c r="D121" s="159">
        <v>102700</v>
      </c>
    </row>
    <row r="122" spans="1:4" ht="36" customHeight="1">
      <c r="A122" s="173" t="s">
        <v>461</v>
      </c>
      <c r="B122" s="29" t="s">
        <v>460</v>
      </c>
      <c r="C122" s="29" t="s">
        <v>155</v>
      </c>
      <c r="D122" s="159">
        <v>290000</v>
      </c>
    </row>
    <row r="123" spans="1:4" ht="36" customHeight="1">
      <c r="A123" s="173" t="s">
        <v>189</v>
      </c>
      <c r="B123" s="29" t="s">
        <v>459</v>
      </c>
      <c r="C123" s="29" t="s">
        <v>155</v>
      </c>
      <c r="D123" s="159">
        <v>347892</v>
      </c>
    </row>
    <row r="124" spans="1:4" ht="36" customHeight="1">
      <c r="A124" s="173" t="s">
        <v>230</v>
      </c>
      <c r="B124" s="29" t="s">
        <v>458</v>
      </c>
      <c r="C124" s="29" t="s">
        <v>155</v>
      </c>
      <c r="D124" s="159">
        <v>102570</v>
      </c>
    </row>
    <row r="125" spans="1:4" ht="36" customHeight="1">
      <c r="A125" s="202" t="s">
        <v>457</v>
      </c>
      <c r="B125" s="29"/>
      <c r="C125" s="172"/>
      <c r="D125" s="159">
        <f>SUM(D126:D162)</f>
        <v>60420895</v>
      </c>
    </row>
    <row r="126" spans="1:4" ht="36" customHeight="1">
      <c r="A126" s="173" t="s">
        <v>158</v>
      </c>
      <c r="B126" s="29" t="s">
        <v>456</v>
      </c>
      <c r="C126" s="29" t="s">
        <v>155</v>
      </c>
      <c r="D126" s="159">
        <v>873600</v>
      </c>
    </row>
    <row r="127" spans="1:4" ht="36" customHeight="1">
      <c r="A127" s="173" t="s">
        <v>159</v>
      </c>
      <c r="B127" s="29" t="s">
        <v>455</v>
      </c>
      <c r="C127" s="29" t="s">
        <v>155</v>
      </c>
      <c r="D127" s="159">
        <v>5041305</v>
      </c>
    </row>
    <row r="128" spans="1:4" ht="36" customHeight="1">
      <c r="A128" s="173" t="s">
        <v>161</v>
      </c>
      <c r="B128" s="29" t="s">
        <v>190</v>
      </c>
      <c r="C128" s="29" t="s">
        <v>155</v>
      </c>
      <c r="D128" s="159">
        <v>282195</v>
      </c>
    </row>
    <row r="129" spans="1:4" ht="36" customHeight="1">
      <c r="A129" s="173" t="s">
        <v>161</v>
      </c>
      <c r="B129" s="29" t="s">
        <v>454</v>
      </c>
      <c r="C129" s="29" t="s">
        <v>155</v>
      </c>
      <c r="D129" s="159">
        <v>3469135</v>
      </c>
    </row>
    <row r="130" spans="1:4" ht="36" customHeight="1">
      <c r="A130" s="173" t="s">
        <v>93</v>
      </c>
      <c r="B130" s="29" t="s">
        <v>191</v>
      </c>
      <c r="C130" s="29" t="s">
        <v>155</v>
      </c>
      <c r="D130" s="159">
        <v>70165</v>
      </c>
    </row>
    <row r="131" spans="1:4" ht="36" customHeight="1">
      <c r="A131" s="173" t="s">
        <v>93</v>
      </c>
      <c r="B131" s="29" t="s">
        <v>453</v>
      </c>
      <c r="C131" s="29" t="s">
        <v>155</v>
      </c>
      <c r="D131" s="159">
        <v>1817200</v>
      </c>
    </row>
    <row r="132" spans="1:4" ht="36" customHeight="1">
      <c r="A132" s="200" t="s">
        <v>99</v>
      </c>
      <c r="B132" s="30" t="s">
        <v>452</v>
      </c>
      <c r="C132" s="30" t="s">
        <v>155</v>
      </c>
      <c r="D132" s="160">
        <v>2450078</v>
      </c>
    </row>
    <row r="133" spans="1:4" ht="36" customHeight="1">
      <c r="A133" s="201" t="s">
        <v>163</v>
      </c>
      <c r="B133" s="161" t="s">
        <v>192</v>
      </c>
      <c r="C133" s="161" t="s">
        <v>155</v>
      </c>
      <c r="D133" s="162">
        <v>236292</v>
      </c>
    </row>
    <row r="134" spans="1:4" ht="36" customHeight="1">
      <c r="A134" s="173" t="s">
        <v>89</v>
      </c>
      <c r="B134" s="29" t="s">
        <v>193</v>
      </c>
      <c r="C134" s="29" t="s">
        <v>155</v>
      </c>
      <c r="D134" s="159">
        <v>410135</v>
      </c>
    </row>
    <row r="135" spans="1:4" ht="36" customHeight="1">
      <c r="A135" s="173" t="s">
        <v>89</v>
      </c>
      <c r="B135" s="29" t="s">
        <v>451</v>
      </c>
      <c r="C135" s="29" t="s">
        <v>155</v>
      </c>
      <c r="D135" s="159">
        <v>2480723</v>
      </c>
    </row>
    <row r="136" spans="1:4" ht="36" customHeight="1">
      <c r="A136" s="173" t="s">
        <v>86</v>
      </c>
      <c r="B136" s="29" t="s">
        <v>194</v>
      </c>
      <c r="C136" s="29" t="s">
        <v>155</v>
      </c>
      <c r="D136" s="159">
        <v>403682</v>
      </c>
    </row>
    <row r="137" spans="1:4" ht="36" customHeight="1">
      <c r="A137" s="173" t="s">
        <v>86</v>
      </c>
      <c r="B137" s="29" t="s">
        <v>450</v>
      </c>
      <c r="C137" s="29" t="s">
        <v>155</v>
      </c>
      <c r="D137" s="159">
        <v>2186781</v>
      </c>
    </row>
    <row r="138" spans="1:4" ht="36" customHeight="1">
      <c r="A138" s="173" t="s">
        <v>165</v>
      </c>
      <c r="B138" s="29" t="s">
        <v>449</v>
      </c>
      <c r="C138" s="29" t="s">
        <v>155</v>
      </c>
      <c r="D138" s="159">
        <v>2697209</v>
      </c>
    </row>
    <row r="139" spans="1:4" ht="36" customHeight="1">
      <c r="A139" s="173" t="s">
        <v>97</v>
      </c>
      <c r="B139" s="29" t="s">
        <v>448</v>
      </c>
      <c r="C139" s="29" t="s">
        <v>155</v>
      </c>
      <c r="D139" s="159">
        <v>2468200</v>
      </c>
    </row>
    <row r="140" spans="1:4" ht="36" customHeight="1">
      <c r="A140" s="173" t="s">
        <v>85</v>
      </c>
      <c r="B140" s="29" t="s">
        <v>195</v>
      </c>
      <c r="C140" s="29" t="s">
        <v>155</v>
      </c>
      <c r="D140" s="159">
        <v>476726</v>
      </c>
    </row>
    <row r="141" spans="1:4" ht="36" customHeight="1">
      <c r="A141" s="173" t="s">
        <v>85</v>
      </c>
      <c r="B141" s="29" t="s">
        <v>447</v>
      </c>
      <c r="C141" s="29" t="s">
        <v>155</v>
      </c>
      <c r="D141" s="159">
        <v>1750876</v>
      </c>
    </row>
    <row r="142" spans="1:4" ht="36" customHeight="1">
      <c r="A142" s="173" t="s">
        <v>168</v>
      </c>
      <c r="B142" s="29" t="s">
        <v>196</v>
      </c>
      <c r="C142" s="29" t="s">
        <v>155</v>
      </c>
      <c r="D142" s="159">
        <v>563879</v>
      </c>
    </row>
    <row r="143" spans="1:4" ht="36" customHeight="1">
      <c r="A143" s="173" t="s">
        <v>168</v>
      </c>
      <c r="B143" s="29" t="s">
        <v>446</v>
      </c>
      <c r="C143" s="29" t="s">
        <v>155</v>
      </c>
      <c r="D143" s="159">
        <v>2406981</v>
      </c>
    </row>
    <row r="144" spans="1:4" ht="51" customHeight="1">
      <c r="A144" s="173" t="s">
        <v>168</v>
      </c>
      <c r="B144" s="29" t="s">
        <v>445</v>
      </c>
      <c r="C144" s="29" t="s">
        <v>155</v>
      </c>
      <c r="D144" s="159">
        <v>14040</v>
      </c>
    </row>
    <row r="145" spans="1:4" ht="36" customHeight="1">
      <c r="A145" s="173" t="s">
        <v>92</v>
      </c>
      <c r="B145" s="29" t="s">
        <v>444</v>
      </c>
      <c r="C145" s="29" t="s">
        <v>155</v>
      </c>
      <c r="D145" s="159">
        <v>2715258</v>
      </c>
    </row>
    <row r="146" spans="1:4" ht="36" customHeight="1">
      <c r="A146" s="173" t="s">
        <v>80</v>
      </c>
      <c r="B146" s="29" t="s">
        <v>197</v>
      </c>
      <c r="C146" s="29" t="s">
        <v>155</v>
      </c>
      <c r="D146" s="159">
        <v>493875</v>
      </c>
    </row>
    <row r="147" spans="1:4" ht="36" customHeight="1">
      <c r="A147" s="173" t="s">
        <v>80</v>
      </c>
      <c r="B147" s="29" t="s">
        <v>443</v>
      </c>
      <c r="C147" s="29" t="s">
        <v>155</v>
      </c>
      <c r="D147" s="159">
        <v>2437451</v>
      </c>
    </row>
    <row r="148" spans="1:4" ht="36" customHeight="1">
      <c r="A148" s="173" t="s">
        <v>87</v>
      </c>
      <c r="B148" s="29" t="s">
        <v>442</v>
      </c>
      <c r="C148" s="29" t="s">
        <v>155</v>
      </c>
      <c r="D148" s="159">
        <v>1967000</v>
      </c>
    </row>
    <row r="149" spans="1:4" ht="36" customHeight="1">
      <c r="A149" s="173" t="s">
        <v>88</v>
      </c>
      <c r="B149" s="29" t="s">
        <v>198</v>
      </c>
      <c r="C149" s="29" t="s">
        <v>155</v>
      </c>
      <c r="D149" s="159">
        <v>491331</v>
      </c>
    </row>
    <row r="150" spans="1:4" ht="36" customHeight="1">
      <c r="A150" s="173" t="s">
        <v>88</v>
      </c>
      <c r="B150" s="29" t="s">
        <v>441</v>
      </c>
      <c r="C150" s="29" t="s">
        <v>155</v>
      </c>
      <c r="D150" s="159">
        <v>2649715</v>
      </c>
    </row>
    <row r="151" spans="1:4" ht="36" customHeight="1">
      <c r="A151" s="173" t="s">
        <v>94</v>
      </c>
      <c r="B151" s="29" t="s">
        <v>199</v>
      </c>
      <c r="C151" s="29" t="s">
        <v>155</v>
      </c>
      <c r="D151" s="159">
        <v>7237</v>
      </c>
    </row>
    <row r="152" spans="1:4" ht="51" customHeight="1">
      <c r="A152" s="200" t="s">
        <v>94</v>
      </c>
      <c r="B152" s="30" t="s">
        <v>440</v>
      </c>
      <c r="C152" s="30" t="s">
        <v>155</v>
      </c>
      <c r="D152" s="160">
        <v>1916786</v>
      </c>
    </row>
    <row r="153" spans="1:4" ht="36" customHeight="1">
      <c r="A153" s="201" t="s">
        <v>90</v>
      </c>
      <c r="B153" s="161" t="s">
        <v>200</v>
      </c>
      <c r="C153" s="161" t="s">
        <v>155</v>
      </c>
      <c r="D153" s="162">
        <v>429701</v>
      </c>
    </row>
    <row r="154" spans="1:4" ht="36" customHeight="1">
      <c r="A154" s="173" t="s">
        <v>90</v>
      </c>
      <c r="B154" s="29" t="s">
        <v>439</v>
      </c>
      <c r="C154" s="29" t="s">
        <v>155</v>
      </c>
      <c r="D154" s="159">
        <v>2521000</v>
      </c>
    </row>
    <row r="155" spans="1:4" ht="36" customHeight="1">
      <c r="A155" s="173" t="s">
        <v>201</v>
      </c>
      <c r="B155" s="29" t="s">
        <v>202</v>
      </c>
      <c r="C155" s="29" t="s">
        <v>155</v>
      </c>
      <c r="D155" s="159">
        <v>156909</v>
      </c>
    </row>
    <row r="156" spans="1:4" ht="36" customHeight="1">
      <c r="A156" s="173" t="s">
        <v>201</v>
      </c>
      <c r="B156" s="29" t="s">
        <v>438</v>
      </c>
      <c r="C156" s="29" t="s">
        <v>155</v>
      </c>
      <c r="D156" s="159">
        <v>5214037</v>
      </c>
    </row>
    <row r="157" spans="1:4" ht="36" customHeight="1">
      <c r="A157" s="173" t="s">
        <v>96</v>
      </c>
      <c r="B157" s="29" t="s">
        <v>437</v>
      </c>
      <c r="C157" s="29" t="s">
        <v>155</v>
      </c>
      <c r="D157" s="159">
        <v>1895600</v>
      </c>
    </row>
    <row r="158" spans="1:4" ht="36" customHeight="1">
      <c r="A158" s="173" t="s">
        <v>170</v>
      </c>
      <c r="B158" s="29" t="s">
        <v>203</v>
      </c>
      <c r="C158" s="29" t="s">
        <v>155</v>
      </c>
      <c r="D158" s="159">
        <v>551362</v>
      </c>
    </row>
    <row r="159" spans="1:4" ht="36" customHeight="1">
      <c r="A159" s="173" t="s">
        <v>170</v>
      </c>
      <c r="B159" s="29" t="s">
        <v>436</v>
      </c>
      <c r="C159" s="29" t="s">
        <v>155</v>
      </c>
      <c r="D159" s="159">
        <v>4028500</v>
      </c>
    </row>
    <row r="160" spans="1:4" ht="36" customHeight="1">
      <c r="A160" s="173" t="s">
        <v>83</v>
      </c>
      <c r="B160" s="29" t="s">
        <v>204</v>
      </c>
      <c r="C160" s="29" t="s">
        <v>155</v>
      </c>
      <c r="D160" s="159">
        <v>139824</v>
      </c>
    </row>
    <row r="161" spans="1:4" ht="36" customHeight="1">
      <c r="A161" s="173" t="s">
        <v>83</v>
      </c>
      <c r="B161" s="29" t="s">
        <v>435</v>
      </c>
      <c r="C161" s="29" t="s">
        <v>155</v>
      </c>
      <c r="D161" s="159">
        <v>1785904</v>
      </c>
    </row>
    <row r="162" spans="1:4" ht="36" customHeight="1">
      <c r="A162" s="173" t="s">
        <v>84</v>
      </c>
      <c r="B162" s="29" t="s">
        <v>434</v>
      </c>
      <c r="C162" s="29" t="s">
        <v>155</v>
      </c>
      <c r="D162" s="159">
        <v>920203</v>
      </c>
    </row>
    <row r="163" spans="1:4" ht="51" customHeight="1">
      <c r="A163" s="202" t="s">
        <v>433</v>
      </c>
      <c r="B163" s="29"/>
      <c r="C163" s="172"/>
      <c r="D163" s="159">
        <f>SUM(D164:D196)</f>
        <v>22175654</v>
      </c>
    </row>
    <row r="164" spans="1:4" ht="36" customHeight="1">
      <c r="A164" s="173" t="s">
        <v>205</v>
      </c>
      <c r="B164" s="29" t="s">
        <v>432</v>
      </c>
      <c r="C164" s="29" t="s">
        <v>155</v>
      </c>
      <c r="D164" s="159">
        <v>2175000</v>
      </c>
    </row>
    <row r="165" spans="1:4" ht="51" customHeight="1">
      <c r="A165" s="173" t="s">
        <v>177</v>
      </c>
      <c r="B165" s="29" t="s">
        <v>431</v>
      </c>
      <c r="C165" s="29" t="s">
        <v>155</v>
      </c>
      <c r="D165" s="159">
        <v>221400</v>
      </c>
    </row>
    <row r="166" spans="1:4" ht="36" customHeight="1">
      <c r="A166" s="173" t="s">
        <v>177</v>
      </c>
      <c r="B166" s="29" t="s">
        <v>430</v>
      </c>
      <c r="C166" s="29" t="s">
        <v>155</v>
      </c>
      <c r="D166" s="159">
        <v>116320</v>
      </c>
    </row>
    <row r="167" spans="1:4" ht="36" customHeight="1">
      <c r="A167" s="173" t="s">
        <v>206</v>
      </c>
      <c r="B167" s="29" t="s">
        <v>429</v>
      </c>
      <c r="C167" s="29" t="s">
        <v>155</v>
      </c>
      <c r="D167" s="159">
        <v>2736381</v>
      </c>
    </row>
    <row r="168" spans="1:4" ht="36" customHeight="1">
      <c r="A168" s="173" t="s">
        <v>206</v>
      </c>
      <c r="B168" s="29" t="s">
        <v>207</v>
      </c>
      <c r="C168" s="29" t="s">
        <v>155</v>
      </c>
      <c r="D168" s="159">
        <v>236834</v>
      </c>
    </row>
    <row r="169" spans="1:4" ht="36" customHeight="1">
      <c r="A169" s="173" t="s">
        <v>208</v>
      </c>
      <c r="B169" s="29" t="s">
        <v>209</v>
      </c>
      <c r="C169" s="29" t="s">
        <v>155</v>
      </c>
      <c r="D169" s="159">
        <v>10600</v>
      </c>
    </row>
    <row r="170" spans="1:4" ht="36" customHeight="1">
      <c r="A170" s="173" t="s">
        <v>208</v>
      </c>
      <c r="B170" s="29" t="s">
        <v>428</v>
      </c>
      <c r="C170" s="29" t="s">
        <v>155</v>
      </c>
      <c r="D170" s="159">
        <v>1390797</v>
      </c>
    </row>
    <row r="171" spans="1:4" ht="36" customHeight="1">
      <c r="A171" s="173" t="s">
        <v>210</v>
      </c>
      <c r="B171" s="29" t="s">
        <v>427</v>
      </c>
      <c r="C171" s="29" t="s">
        <v>155</v>
      </c>
      <c r="D171" s="159">
        <v>3219300</v>
      </c>
    </row>
    <row r="172" spans="1:4" ht="36" customHeight="1">
      <c r="A172" s="200" t="s">
        <v>212</v>
      </c>
      <c r="B172" s="30" t="s">
        <v>426</v>
      </c>
      <c r="C172" s="30" t="s">
        <v>155</v>
      </c>
      <c r="D172" s="160">
        <v>723300</v>
      </c>
    </row>
    <row r="173" spans="1:4" ht="36" customHeight="1">
      <c r="A173" s="201" t="s">
        <v>213</v>
      </c>
      <c r="B173" s="161" t="s">
        <v>214</v>
      </c>
      <c r="C173" s="161" t="s">
        <v>155</v>
      </c>
      <c r="D173" s="162">
        <v>122116</v>
      </c>
    </row>
    <row r="174" spans="1:4" ht="36" customHeight="1">
      <c r="A174" s="173" t="s">
        <v>213</v>
      </c>
      <c r="B174" s="29" t="s">
        <v>425</v>
      </c>
      <c r="C174" s="29" t="s">
        <v>155</v>
      </c>
      <c r="D174" s="159">
        <v>575100</v>
      </c>
    </row>
    <row r="175" spans="1:4" ht="51" customHeight="1">
      <c r="A175" s="173" t="s">
        <v>85</v>
      </c>
      <c r="B175" s="29" t="s">
        <v>424</v>
      </c>
      <c r="C175" s="29" t="s">
        <v>155</v>
      </c>
      <c r="D175" s="159">
        <v>68200</v>
      </c>
    </row>
    <row r="176" spans="1:4" ht="36" customHeight="1">
      <c r="A176" s="173" t="s">
        <v>85</v>
      </c>
      <c r="B176" s="29" t="s">
        <v>423</v>
      </c>
      <c r="C176" s="29" t="s">
        <v>155</v>
      </c>
      <c r="D176" s="159">
        <v>74800</v>
      </c>
    </row>
    <row r="177" spans="1:4" ht="36" customHeight="1">
      <c r="A177" s="173" t="s">
        <v>215</v>
      </c>
      <c r="B177" s="29" t="s">
        <v>216</v>
      </c>
      <c r="C177" s="29" t="s">
        <v>155</v>
      </c>
      <c r="D177" s="159">
        <v>36300</v>
      </c>
    </row>
    <row r="178" spans="1:4" ht="36" customHeight="1">
      <c r="A178" s="173" t="s">
        <v>215</v>
      </c>
      <c r="B178" s="29" t="s">
        <v>422</v>
      </c>
      <c r="C178" s="29" t="s">
        <v>155</v>
      </c>
      <c r="D178" s="159">
        <v>614700</v>
      </c>
    </row>
    <row r="179" spans="1:4" ht="36" customHeight="1">
      <c r="A179" s="173" t="s">
        <v>217</v>
      </c>
      <c r="B179" s="29" t="s">
        <v>421</v>
      </c>
      <c r="C179" s="29" t="s">
        <v>155</v>
      </c>
      <c r="D179" s="159">
        <v>346500</v>
      </c>
    </row>
    <row r="180" spans="1:4" ht="36" customHeight="1">
      <c r="A180" s="173" t="s">
        <v>92</v>
      </c>
      <c r="B180" s="29" t="s">
        <v>218</v>
      </c>
      <c r="C180" s="29" t="s">
        <v>155</v>
      </c>
      <c r="D180" s="159">
        <v>17200</v>
      </c>
    </row>
    <row r="181" spans="1:4" ht="36" customHeight="1">
      <c r="A181" s="173" t="s">
        <v>183</v>
      </c>
      <c r="B181" s="29" t="s">
        <v>420</v>
      </c>
      <c r="C181" s="29" t="s">
        <v>155</v>
      </c>
      <c r="D181" s="159">
        <v>1653600</v>
      </c>
    </row>
    <row r="182" spans="1:4" ht="36" customHeight="1">
      <c r="A182" s="173" t="s">
        <v>219</v>
      </c>
      <c r="B182" s="29" t="s">
        <v>220</v>
      </c>
      <c r="C182" s="29" t="s">
        <v>155</v>
      </c>
      <c r="D182" s="159">
        <v>25920</v>
      </c>
    </row>
    <row r="183" spans="1:4" ht="36" customHeight="1">
      <c r="A183" s="173" t="s">
        <v>221</v>
      </c>
      <c r="B183" s="29" t="s">
        <v>222</v>
      </c>
      <c r="C183" s="29" t="s">
        <v>155</v>
      </c>
      <c r="D183" s="159">
        <v>50700</v>
      </c>
    </row>
    <row r="184" spans="1:4" ht="36" customHeight="1">
      <c r="A184" s="173" t="s">
        <v>221</v>
      </c>
      <c r="B184" s="29" t="s">
        <v>419</v>
      </c>
      <c r="C184" s="29" t="s">
        <v>155</v>
      </c>
      <c r="D184" s="159">
        <v>418200</v>
      </c>
    </row>
    <row r="185" spans="1:4" ht="36" customHeight="1">
      <c r="A185" s="173" t="s">
        <v>223</v>
      </c>
      <c r="B185" s="29" t="s">
        <v>224</v>
      </c>
      <c r="C185" s="29" t="s">
        <v>155</v>
      </c>
      <c r="D185" s="159">
        <v>134514</v>
      </c>
    </row>
    <row r="186" spans="1:4" ht="36" customHeight="1">
      <c r="A186" s="173" t="s">
        <v>223</v>
      </c>
      <c r="B186" s="29" t="s">
        <v>418</v>
      </c>
      <c r="C186" s="29" t="s">
        <v>155</v>
      </c>
      <c r="D186" s="159">
        <v>507000</v>
      </c>
    </row>
    <row r="187" spans="1:4" ht="36" customHeight="1">
      <c r="A187" s="173" t="s">
        <v>225</v>
      </c>
      <c r="B187" s="29" t="s">
        <v>417</v>
      </c>
      <c r="C187" s="29" t="s">
        <v>155</v>
      </c>
      <c r="D187" s="159">
        <v>176400</v>
      </c>
    </row>
    <row r="188" spans="1:4" ht="36" customHeight="1">
      <c r="A188" s="173" t="s">
        <v>225</v>
      </c>
      <c r="B188" s="29" t="s">
        <v>416</v>
      </c>
      <c r="C188" s="29" t="s">
        <v>155</v>
      </c>
      <c r="D188" s="159">
        <v>60089</v>
      </c>
    </row>
    <row r="189" spans="1:4" ht="36" customHeight="1">
      <c r="A189" s="173" t="s">
        <v>226</v>
      </c>
      <c r="B189" s="29" t="s">
        <v>415</v>
      </c>
      <c r="C189" s="29" t="s">
        <v>155</v>
      </c>
      <c r="D189" s="159">
        <v>685300</v>
      </c>
    </row>
    <row r="190" spans="1:4" ht="36" customHeight="1">
      <c r="A190" s="173" t="s">
        <v>227</v>
      </c>
      <c r="B190" s="29" t="s">
        <v>228</v>
      </c>
      <c r="C190" s="29" t="s">
        <v>155</v>
      </c>
      <c r="D190" s="159">
        <v>287400</v>
      </c>
    </row>
    <row r="191" spans="1:4" ht="36" customHeight="1">
      <c r="A191" s="173" t="s">
        <v>227</v>
      </c>
      <c r="B191" s="29" t="s">
        <v>414</v>
      </c>
      <c r="C191" s="29" t="s">
        <v>155</v>
      </c>
      <c r="D191" s="159">
        <v>2708100</v>
      </c>
    </row>
    <row r="192" spans="1:4" ht="51" customHeight="1">
      <c r="A192" s="200" t="s">
        <v>96</v>
      </c>
      <c r="B192" s="30" t="s">
        <v>413</v>
      </c>
      <c r="C192" s="30" t="s">
        <v>155</v>
      </c>
      <c r="D192" s="160">
        <v>420800</v>
      </c>
    </row>
    <row r="193" spans="1:4" ht="36" customHeight="1">
      <c r="A193" s="201" t="s">
        <v>229</v>
      </c>
      <c r="B193" s="161" t="s">
        <v>412</v>
      </c>
      <c r="C193" s="161" t="s">
        <v>155</v>
      </c>
      <c r="D193" s="162">
        <v>5400</v>
      </c>
    </row>
    <row r="194" spans="1:4" ht="36" customHeight="1">
      <c r="A194" s="173" t="s">
        <v>229</v>
      </c>
      <c r="B194" s="29" t="s">
        <v>411</v>
      </c>
      <c r="C194" s="29" t="s">
        <v>155</v>
      </c>
      <c r="D194" s="159">
        <v>180000</v>
      </c>
    </row>
    <row r="195" spans="1:4" ht="36" customHeight="1">
      <c r="A195" s="173" t="s">
        <v>230</v>
      </c>
      <c r="B195" s="29" t="s">
        <v>231</v>
      </c>
      <c r="C195" s="29" t="s">
        <v>155</v>
      </c>
      <c r="D195" s="159">
        <v>596363</v>
      </c>
    </row>
    <row r="196" spans="1:4" ht="36" customHeight="1">
      <c r="A196" s="200" t="s">
        <v>230</v>
      </c>
      <c r="B196" s="30" t="s">
        <v>410</v>
      </c>
      <c r="C196" s="30" t="s">
        <v>155</v>
      </c>
      <c r="D196" s="160">
        <v>1581020</v>
      </c>
    </row>
  </sheetData>
  <mergeCells count="3">
    <mergeCell ref="A2:D2"/>
    <mergeCell ref="A3:D3"/>
    <mergeCell ref="B4:C4"/>
  </mergeCells>
  <phoneticPr fontId="37" type="noConversion"/>
  <printOptions horizontalCentered="1"/>
  <pageMargins left="0.70866141732283472" right="0.70866141732283472" top="0.47244094488188981" bottom="0.47244094488188981" header="0.31496062992125984" footer="0.19685039370078741"/>
  <pageSetup paperSize="9" scale="93" fitToHeight="100" pageOrder="overThenDown" orientation="portrait" r:id="rId1"/>
  <headerFooter>
    <oddHeader>&amp;R&amp;"標楷體,標準"&amp;16附表</oddHeader>
    <oddFooter>&amp;C&amp;"標楷體,標準"&amp;16&amp;P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55"/>
  <sheetViews>
    <sheetView view="pageBreakPreview" topLeftCell="A2" zoomScale="80" zoomScaleNormal="100" zoomScaleSheetLayoutView="80" workbookViewId="0">
      <selection activeCell="K13" sqref="K13"/>
    </sheetView>
  </sheetViews>
  <sheetFormatPr defaultRowHeight="15.6"/>
  <cols>
    <col min="1" max="1" width="20.77734375" style="101" customWidth="1"/>
    <col min="2" max="2" width="30.77734375" style="101" customWidth="1"/>
    <col min="3" max="5" width="20.77734375" style="101" customWidth="1"/>
    <col min="6" max="6" width="20.77734375" style="101" hidden="1" customWidth="1"/>
    <col min="7" max="16384" width="8.88671875" style="101"/>
  </cols>
  <sheetData>
    <row r="1" spans="1:6" ht="19.8" hidden="1">
      <c r="A1" s="138" t="s">
        <v>81</v>
      </c>
      <c r="B1" s="138" t="s">
        <v>268</v>
      </c>
      <c r="C1" s="138" t="s">
        <v>81</v>
      </c>
      <c r="D1" s="138" t="s">
        <v>81</v>
      </c>
      <c r="F1" s="139"/>
    </row>
    <row r="2" spans="1:6" ht="21" customHeight="1">
      <c r="A2" s="243" t="s">
        <v>254</v>
      </c>
      <c r="B2" s="244"/>
      <c r="C2" s="244"/>
      <c r="D2" s="244"/>
      <c r="F2" s="142" t="s">
        <v>106</v>
      </c>
    </row>
    <row r="3" spans="1:6" ht="21" customHeight="1">
      <c r="A3" s="245" t="s">
        <v>256</v>
      </c>
      <c r="B3" s="245"/>
      <c r="C3" s="245"/>
      <c r="D3" s="245"/>
      <c r="F3" s="142" t="s">
        <v>106</v>
      </c>
    </row>
    <row r="4" spans="1:6" s="103" customFormat="1" ht="16.05" customHeight="1">
      <c r="A4" s="131"/>
      <c r="B4" s="242" t="s">
        <v>265</v>
      </c>
      <c r="C4" s="242"/>
      <c r="D4" s="102" t="s">
        <v>151</v>
      </c>
      <c r="F4" s="142" t="s">
        <v>105</v>
      </c>
    </row>
    <row r="5" spans="1:6" s="104" customFormat="1" ht="36" customHeight="1">
      <c r="A5" s="140" t="s">
        <v>258</v>
      </c>
      <c r="B5" s="141" t="s">
        <v>275</v>
      </c>
      <c r="C5" s="141" t="s">
        <v>266</v>
      </c>
      <c r="D5" s="64" t="s">
        <v>257</v>
      </c>
      <c r="F5" s="142" t="s">
        <v>269</v>
      </c>
    </row>
    <row r="6" spans="1:6" ht="36" customHeight="1">
      <c r="A6" s="100" t="s">
        <v>254</v>
      </c>
      <c r="B6" s="92"/>
      <c r="C6" s="99"/>
      <c r="D6" s="93">
        <f>D7</f>
        <v>982539</v>
      </c>
      <c r="F6" s="142" t="s">
        <v>102</v>
      </c>
    </row>
    <row r="7" spans="1:6" ht="36" customHeight="1">
      <c r="A7" s="113" t="s">
        <v>259</v>
      </c>
      <c r="B7" s="106"/>
      <c r="C7" s="107"/>
      <c r="D7" s="50">
        <f>SUM(D8:D30)</f>
        <v>982539</v>
      </c>
      <c r="E7" s="153"/>
    </row>
    <row r="8" spans="1:6" ht="36" customHeight="1">
      <c r="A8" s="114" t="s">
        <v>21</v>
      </c>
      <c r="B8" s="51" t="s">
        <v>563</v>
      </c>
      <c r="C8" s="94" t="s">
        <v>155</v>
      </c>
      <c r="D8" s="50">
        <v>45910</v>
      </c>
    </row>
    <row r="9" spans="1:6" ht="36" customHeight="1">
      <c r="A9" s="114" t="s">
        <v>78</v>
      </c>
      <c r="B9" s="51" t="s">
        <v>563</v>
      </c>
      <c r="C9" s="94" t="s">
        <v>155</v>
      </c>
      <c r="D9" s="89">
        <v>25861</v>
      </c>
    </row>
    <row r="10" spans="1:6" ht="36" customHeight="1">
      <c r="A10" s="114" t="s">
        <v>78</v>
      </c>
      <c r="B10" s="51" t="s">
        <v>564</v>
      </c>
      <c r="C10" s="94" t="s">
        <v>155</v>
      </c>
      <c r="D10" s="50">
        <v>32806</v>
      </c>
    </row>
    <row r="11" spans="1:6" ht="36" customHeight="1">
      <c r="A11" s="114" t="s">
        <v>99</v>
      </c>
      <c r="B11" s="51" t="s">
        <v>563</v>
      </c>
      <c r="C11" s="94" t="s">
        <v>155</v>
      </c>
      <c r="D11" s="89">
        <v>17482</v>
      </c>
    </row>
    <row r="12" spans="1:6" ht="36" customHeight="1">
      <c r="A12" s="114" t="s">
        <v>79</v>
      </c>
      <c r="B12" s="51" t="s">
        <v>563</v>
      </c>
      <c r="C12" s="94" t="s">
        <v>155</v>
      </c>
      <c r="D12" s="50">
        <v>22740</v>
      </c>
    </row>
    <row r="13" spans="1:6" ht="36" customHeight="1">
      <c r="A13" s="114" t="s">
        <v>79</v>
      </c>
      <c r="B13" s="51" t="s">
        <v>564</v>
      </c>
      <c r="C13" s="94" t="s">
        <v>155</v>
      </c>
      <c r="D13" s="50">
        <v>84970</v>
      </c>
    </row>
    <row r="14" spans="1:6" ht="36" customHeight="1">
      <c r="A14" s="114" t="s">
        <v>23</v>
      </c>
      <c r="B14" s="51" t="s">
        <v>563</v>
      </c>
      <c r="C14" s="94" t="s">
        <v>155</v>
      </c>
      <c r="D14" s="89">
        <v>49360</v>
      </c>
    </row>
    <row r="15" spans="1:6" ht="36" customHeight="1">
      <c r="A15" s="114" t="s">
        <v>23</v>
      </c>
      <c r="B15" s="51" t="s">
        <v>564</v>
      </c>
      <c r="C15" s="94" t="s">
        <v>155</v>
      </c>
      <c r="D15" s="50">
        <v>317004</v>
      </c>
    </row>
    <row r="16" spans="1:6" ht="36" customHeight="1">
      <c r="A16" s="114" t="s">
        <v>98</v>
      </c>
      <c r="B16" s="51" t="s">
        <v>563</v>
      </c>
      <c r="C16" s="94" t="s">
        <v>155</v>
      </c>
      <c r="D16" s="89">
        <v>48892</v>
      </c>
      <c r="F16" s="153"/>
    </row>
    <row r="17" spans="1:4" ht="36" customHeight="1">
      <c r="A17" s="114" t="s">
        <v>98</v>
      </c>
      <c r="B17" s="51" t="s">
        <v>564</v>
      </c>
      <c r="C17" s="94" t="s">
        <v>155</v>
      </c>
      <c r="D17" s="89">
        <v>159150</v>
      </c>
    </row>
    <row r="18" spans="1:4" ht="36" customHeight="1">
      <c r="A18" s="114" t="s">
        <v>93</v>
      </c>
      <c r="B18" s="51" t="s">
        <v>563</v>
      </c>
      <c r="C18" s="94" t="s">
        <v>155</v>
      </c>
      <c r="D18" s="89">
        <v>10404</v>
      </c>
    </row>
    <row r="19" spans="1:4" ht="36" customHeight="1">
      <c r="A19" s="114" t="s">
        <v>91</v>
      </c>
      <c r="B19" s="51" t="s">
        <v>563</v>
      </c>
      <c r="C19" s="94" t="s">
        <v>155</v>
      </c>
      <c r="D19" s="50">
        <v>30000</v>
      </c>
    </row>
    <row r="20" spans="1:4" ht="36" customHeight="1">
      <c r="A20" s="114" t="s">
        <v>91</v>
      </c>
      <c r="B20" s="51" t="s">
        <v>564</v>
      </c>
      <c r="C20" s="94" t="s">
        <v>155</v>
      </c>
      <c r="D20" s="50">
        <v>47140</v>
      </c>
    </row>
    <row r="21" spans="1:4" ht="36" customHeight="1">
      <c r="A21" s="114" t="s">
        <v>97</v>
      </c>
      <c r="B21" s="51" t="s">
        <v>563</v>
      </c>
      <c r="C21" s="94" t="s">
        <v>155</v>
      </c>
      <c r="D21" s="50">
        <v>12000</v>
      </c>
    </row>
    <row r="22" spans="1:4" ht="36" customHeight="1">
      <c r="A22" s="114" t="s">
        <v>85</v>
      </c>
      <c r="B22" s="51" t="s">
        <v>563</v>
      </c>
      <c r="C22" s="94" t="s">
        <v>155</v>
      </c>
      <c r="D22" s="89">
        <v>3629</v>
      </c>
    </row>
    <row r="23" spans="1:4" ht="36" customHeight="1">
      <c r="A23" s="114" t="s">
        <v>95</v>
      </c>
      <c r="B23" s="51" t="s">
        <v>563</v>
      </c>
      <c r="C23" s="94" t="s">
        <v>155</v>
      </c>
      <c r="D23" s="50">
        <v>5023</v>
      </c>
    </row>
    <row r="24" spans="1:4" ht="36" customHeight="1">
      <c r="A24" s="114" t="s">
        <v>92</v>
      </c>
      <c r="B24" s="51" t="s">
        <v>563</v>
      </c>
      <c r="C24" s="94" t="s">
        <v>155</v>
      </c>
      <c r="D24" s="50">
        <v>6282</v>
      </c>
    </row>
    <row r="25" spans="1:4" ht="36" customHeight="1">
      <c r="A25" s="114" t="s">
        <v>80</v>
      </c>
      <c r="B25" s="51" t="s">
        <v>563</v>
      </c>
      <c r="C25" s="94" t="s">
        <v>155</v>
      </c>
      <c r="D25" s="50">
        <v>9000</v>
      </c>
    </row>
    <row r="26" spans="1:4" ht="36" customHeight="1">
      <c r="A26" s="115" t="s">
        <v>87</v>
      </c>
      <c r="B26" s="90" t="s">
        <v>563</v>
      </c>
      <c r="C26" s="95" t="s">
        <v>155</v>
      </c>
      <c r="D26" s="52">
        <v>9000</v>
      </c>
    </row>
    <row r="27" spans="1:4" ht="36" customHeight="1">
      <c r="A27" s="125" t="s">
        <v>94</v>
      </c>
      <c r="B27" s="124" t="s">
        <v>563</v>
      </c>
      <c r="C27" s="127" t="s">
        <v>155</v>
      </c>
      <c r="D27" s="209">
        <v>16000</v>
      </c>
    </row>
    <row r="28" spans="1:4" ht="36" customHeight="1">
      <c r="A28" s="114" t="s">
        <v>96</v>
      </c>
      <c r="B28" s="51" t="s">
        <v>563</v>
      </c>
      <c r="C28" s="94" t="s">
        <v>155</v>
      </c>
      <c r="D28" s="50">
        <v>10000</v>
      </c>
    </row>
    <row r="29" spans="1:4" ht="36" customHeight="1">
      <c r="A29" s="114" t="s">
        <v>96</v>
      </c>
      <c r="B29" s="51" t="s">
        <v>564</v>
      </c>
      <c r="C29" s="94" t="s">
        <v>155</v>
      </c>
      <c r="D29" s="50">
        <v>18600</v>
      </c>
    </row>
    <row r="30" spans="1:4" s="105" customFormat="1" ht="36" customHeight="1">
      <c r="A30" s="115" t="s">
        <v>83</v>
      </c>
      <c r="B30" s="90" t="s">
        <v>563</v>
      </c>
      <c r="C30" s="95" t="s">
        <v>155</v>
      </c>
      <c r="D30" s="91">
        <v>1286</v>
      </c>
    </row>
    <row r="31" spans="1:4" ht="36" customHeight="1">
      <c r="A31" s="108"/>
      <c r="C31" s="129"/>
    </row>
    <row r="32" spans="1:4"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sheetData>
  <mergeCells count="3">
    <mergeCell ref="A2:D2"/>
    <mergeCell ref="A3:D3"/>
    <mergeCell ref="B4:C4"/>
  </mergeCells>
  <phoneticPr fontId="37" type="noConversion"/>
  <printOptions horizontalCentered="1"/>
  <pageMargins left="0.70866141732283472" right="0.70866141732283472" top="0.47244094488188981" bottom="0.47244094488188981" header="0.31496062992125984" footer="0.19685039370078741"/>
  <pageSetup paperSize="9" scale="93" fitToHeight="100" pageOrder="overThenDown" orientation="portrait" r:id="rId1"/>
  <headerFooter>
    <oddHeader>&amp;R&amp;"標楷體,標準"&amp;16附表</oddHeader>
    <oddFooter>&amp;C&amp;"標楷體,標準"&amp;16&amp;P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3"/>
  <sheetViews>
    <sheetView workbookViewId="0">
      <selection activeCell="A2" sqref="A2:A11"/>
    </sheetView>
  </sheetViews>
  <sheetFormatPr defaultRowHeight="16.2"/>
  <cols>
    <col min="1" max="3" width="13.88671875" bestFit="1" customWidth="1"/>
    <col min="4" max="4" width="12.21875" bestFit="1" customWidth="1"/>
    <col min="5" max="7" width="15" bestFit="1" customWidth="1"/>
  </cols>
  <sheetData>
    <row r="1" spans="1:7">
      <c r="B1" s="81" t="s">
        <v>142</v>
      </c>
      <c r="C1" s="81" t="s">
        <v>143</v>
      </c>
      <c r="D1" s="81" t="s">
        <v>144</v>
      </c>
      <c r="E1" s="81" t="s">
        <v>145</v>
      </c>
    </row>
    <row r="2" spans="1:7">
      <c r="A2" t="s">
        <v>132</v>
      </c>
      <c r="B2" s="80">
        <f>SUM(B3:B11)</f>
        <v>8940377177</v>
      </c>
      <c r="C2" s="80">
        <f>SUM(C3:C11)</f>
        <v>6296990176</v>
      </c>
      <c r="D2" s="80">
        <f>SUM(D3:D11)</f>
        <v>355778362</v>
      </c>
      <c r="E2" s="80">
        <f>SUM(E3:E11)</f>
        <v>15593145715</v>
      </c>
      <c r="F2" s="80" t="e">
        <f>SUM(F3:F11)</f>
        <v>#REF!</v>
      </c>
      <c r="G2" s="80"/>
    </row>
    <row r="3" spans="1:7">
      <c r="A3" t="s">
        <v>133</v>
      </c>
      <c r="B3" s="80">
        <v>159908477</v>
      </c>
      <c r="C3" s="80">
        <v>401019302</v>
      </c>
      <c r="D3" s="80">
        <v>945000</v>
      </c>
      <c r="E3" s="80">
        <f>SUM(B3:D3)</f>
        <v>561872779</v>
      </c>
      <c r="F3" s="80" t="e">
        <f>#REF!</f>
        <v>#REF!</v>
      </c>
      <c r="G3" s="80" t="e">
        <f>E3-F3</f>
        <v>#REF!</v>
      </c>
    </row>
    <row r="4" spans="1:7">
      <c r="A4" t="s">
        <v>134</v>
      </c>
      <c r="B4" s="80">
        <v>8181751147</v>
      </c>
      <c r="C4" s="80">
        <v>5384301638</v>
      </c>
      <c r="D4" s="80">
        <v>327825486</v>
      </c>
      <c r="E4" s="80">
        <f t="shared" ref="E4:E11" si="0">SUM(B4:D4)</f>
        <v>13893878271</v>
      </c>
      <c r="F4" s="80" t="e">
        <f>#REF!</f>
        <v>#REF!</v>
      </c>
      <c r="G4" s="80" t="e">
        <f t="shared" ref="G4:G11" si="1">E4-F4</f>
        <v>#REF!</v>
      </c>
    </row>
    <row r="5" spans="1:7">
      <c r="A5" t="s">
        <v>135</v>
      </c>
      <c r="B5" s="80">
        <v>218007322</v>
      </c>
      <c r="C5" s="80">
        <v>115944533</v>
      </c>
      <c r="D5" s="80">
        <v>2319073</v>
      </c>
      <c r="E5" s="80">
        <f t="shared" si="0"/>
        <v>336270928</v>
      </c>
      <c r="F5" s="80" t="e">
        <f>#REF!</f>
        <v>#REF!</v>
      </c>
      <c r="G5" s="80" t="e">
        <f t="shared" si="1"/>
        <v>#REF!</v>
      </c>
    </row>
    <row r="6" spans="1:7">
      <c r="A6" t="s">
        <v>136</v>
      </c>
      <c r="B6" s="80"/>
      <c r="C6" s="80"/>
      <c r="D6" s="80"/>
      <c r="E6" s="80">
        <f t="shared" si="0"/>
        <v>0</v>
      </c>
      <c r="F6" s="80"/>
      <c r="G6" s="80">
        <f t="shared" si="1"/>
        <v>0</v>
      </c>
    </row>
    <row r="7" spans="1:7">
      <c r="A7" t="s">
        <v>137</v>
      </c>
      <c r="B7" s="80">
        <v>109395812</v>
      </c>
      <c r="C7" s="80">
        <v>210329185</v>
      </c>
      <c r="D7" s="80">
        <v>15008684</v>
      </c>
      <c r="E7" s="80">
        <f t="shared" si="0"/>
        <v>334733681</v>
      </c>
      <c r="F7" s="80" t="e">
        <f>#REF!</f>
        <v>#REF!</v>
      </c>
      <c r="G7" s="80" t="e">
        <f t="shared" si="1"/>
        <v>#REF!</v>
      </c>
    </row>
    <row r="8" spans="1:7">
      <c r="A8" t="s">
        <v>138</v>
      </c>
      <c r="B8" s="80">
        <v>204241739</v>
      </c>
      <c r="C8" s="80">
        <v>124508631</v>
      </c>
      <c r="D8" s="80">
        <v>5063896</v>
      </c>
      <c r="E8" s="80">
        <f t="shared" si="0"/>
        <v>333814266</v>
      </c>
      <c r="F8" s="80" t="e">
        <f>#REF!</f>
        <v>#REF!</v>
      </c>
      <c r="G8" s="80" t="e">
        <f t="shared" si="1"/>
        <v>#REF!</v>
      </c>
    </row>
    <row r="9" spans="1:7">
      <c r="A9" t="s">
        <v>139</v>
      </c>
      <c r="B9" s="80">
        <v>1429976</v>
      </c>
      <c r="C9" s="80">
        <v>1196025</v>
      </c>
      <c r="D9" s="80">
        <v>72884</v>
      </c>
      <c r="E9" s="80">
        <f t="shared" si="0"/>
        <v>2698885</v>
      </c>
      <c r="F9" s="80" t="e">
        <f>#REF!</f>
        <v>#REF!</v>
      </c>
      <c r="G9" s="80" t="e">
        <f t="shared" si="1"/>
        <v>#REF!</v>
      </c>
    </row>
    <row r="10" spans="1:7">
      <c r="A10" t="s">
        <v>140</v>
      </c>
      <c r="B10" s="80">
        <v>65642704</v>
      </c>
      <c r="C10" s="80">
        <v>59690862</v>
      </c>
      <c r="D10" s="80">
        <v>4543339</v>
      </c>
      <c r="E10" s="80">
        <f t="shared" si="0"/>
        <v>129876905</v>
      </c>
      <c r="F10" s="80" t="e">
        <f>#REF!</f>
        <v>#REF!</v>
      </c>
      <c r="G10" s="80" t="e">
        <f t="shared" si="1"/>
        <v>#REF!</v>
      </c>
    </row>
    <row r="11" spans="1:7">
      <c r="A11" t="s">
        <v>141</v>
      </c>
      <c r="B11" s="80"/>
      <c r="C11" s="80"/>
      <c r="D11" s="80"/>
      <c r="E11" s="80">
        <f t="shared" si="0"/>
        <v>0</v>
      </c>
      <c r="F11" s="80"/>
      <c r="G11" s="80">
        <f t="shared" si="1"/>
        <v>0</v>
      </c>
    </row>
    <row r="12" spans="1:7">
      <c r="B12" s="80"/>
      <c r="C12" s="80"/>
      <c r="D12" s="80"/>
      <c r="E12" s="80"/>
    </row>
    <row r="13" spans="1:7">
      <c r="B13" s="80"/>
      <c r="C13" s="80"/>
      <c r="D13" s="80"/>
      <c r="E13" s="80"/>
    </row>
  </sheetData>
  <phoneticPr fontId="2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C24"/>
  <sheetViews>
    <sheetView tabSelected="1" view="pageBreakPreview" zoomScale="80" zoomScaleNormal="100" zoomScaleSheetLayoutView="80" workbookViewId="0">
      <selection activeCell="H22" sqref="H22"/>
    </sheetView>
  </sheetViews>
  <sheetFormatPr defaultColWidth="9" defaultRowHeight="21.9" customHeight="1"/>
  <cols>
    <col min="1" max="1" width="40.77734375" style="9" customWidth="1"/>
    <col min="2" max="2" width="30.77734375" style="10" customWidth="1"/>
    <col min="3" max="3" width="20.77734375" style="10" customWidth="1"/>
    <col min="4" max="16384" width="9" style="8"/>
  </cols>
  <sheetData>
    <row r="1" spans="1:3" s="7" customFormat="1" ht="22.2">
      <c r="A1" s="229" t="s">
        <v>150</v>
      </c>
      <c r="B1" s="229"/>
      <c r="C1" s="229"/>
    </row>
    <row r="2" spans="1:3" s="7" customFormat="1" ht="22.2">
      <c r="A2" s="230" t="s">
        <v>260</v>
      </c>
      <c r="B2" s="230"/>
      <c r="C2" s="230"/>
    </row>
    <row r="3" spans="1:3" s="7" customFormat="1" ht="15.9" customHeight="1">
      <c r="A3" s="234" t="s">
        <v>264</v>
      </c>
      <c r="B3" s="234"/>
      <c r="C3" s="234"/>
    </row>
    <row r="4" spans="1:3" s="7" customFormat="1" ht="15.9" customHeight="1">
      <c r="A4" s="235" t="s">
        <v>152</v>
      </c>
      <c r="B4" s="235"/>
      <c r="C4" s="235"/>
    </row>
    <row r="5" spans="1:3" ht="24.9" customHeight="1">
      <c r="A5" s="231" t="s">
        <v>237</v>
      </c>
      <c r="B5" s="236" t="s">
        <v>262</v>
      </c>
      <c r="C5" s="236" t="s">
        <v>149</v>
      </c>
    </row>
    <row r="6" spans="1:3" ht="24.9" customHeight="1">
      <c r="A6" s="232"/>
      <c r="B6" s="237"/>
      <c r="C6" s="237"/>
    </row>
    <row r="7" spans="1:3" s="7" customFormat="1" ht="36" customHeight="1">
      <c r="A7" s="85" t="s">
        <v>154</v>
      </c>
      <c r="B7" s="86">
        <f>SUM(B8:B16)</f>
        <v>15018545955</v>
      </c>
      <c r="C7" s="87"/>
    </row>
    <row r="8" spans="1:3" s="7" customFormat="1" ht="36" customHeight="1">
      <c r="A8" s="82" t="s">
        <v>133</v>
      </c>
      <c r="B8" s="83">
        <f>內政部!D6</f>
        <v>364552922</v>
      </c>
      <c r="C8" s="64" t="s">
        <v>248</v>
      </c>
    </row>
    <row r="9" spans="1:3" s="7" customFormat="1" ht="36" customHeight="1">
      <c r="A9" s="82" t="s">
        <v>134</v>
      </c>
      <c r="B9" s="83">
        <f>營建署!D6</f>
        <v>13832342891</v>
      </c>
      <c r="C9" s="64" t="s">
        <v>582</v>
      </c>
    </row>
    <row r="10" spans="1:3" s="7" customFormat="1" ht="36" customHeight="1">
      <c r="A10" s="82" t="s">
        <v>135</v>
      </c>
      <c r="B10" s="83">
        <v>0</v>
      </c>
      <c r="C10" s="64"/>
    </row>
    <row r="11" spans="1:3" s="62" customFormat="1" ht="36" customHeight="1">
      <c r="A11" s="82" t="s">
        <v>136</v>
      </c>
      <c r="B11" s="83">
        <v>0</v>
      </c>
      <c r="C11" s="64"/>
    </row>
    <row r="12" spans="1:3" s="62" customFormat="1" ht="36" customHeight="1">
      <c r="A12" s="82" t="s">
        <v>137</v>
      </c>
      <c r="B12" s="83">
        <f>消防署!D6</f>
        <v>329165874</v>
      </c>
      <c r="C12" s="64" t="s">
        <v>583</v>
      </c>
    </row>
    <row r="13" spans="1:3" s="62" customFormat="1" ht="36" customHeight="1">
      <c r="A13" s="82" t="s">
        <v>138</v>
      </c>
      <c r="B13" s="83">
        <f>'役政署 '!D6</f>
        <v>339761335</v>
      </c>
      <c r="C13" s="64" t="s">
        <v>263</v>
      </c>
    </row>
    <row r="14" spans="1:3" s="62" customFormat="1" ht="36" customHeight="1">
      <c r="A14" s="82" t="s">
        <v>139</v>
      </c>
      <c r="B14" s="83">
        <f>移民署!D6</f>
        <v>2241853</v>
      </c>
      <c r="C14" s="64" t="s">
        <v>584</v>
      </c>
    </row>
    <row r="15" spans="1:3" s="62" customFormat="1" ht="36" customHeight="1">
      <c r="A15" s="82" t="s">
        <v>140</v>
      </c>
      <c r="B15" s="83">
        <f>建研所!D6</f>
        <v>150481080</v>
      </c>
      <c r="C15" s="64" t="s">
        <v>261</v>
      </c>
    </row>
    <row r="16" spans="1:3" s="62" customFormat="1" ht="36" customHeight="1" thickBot="1">
      <c r="A16" s="96" t="s">
        <v>141</v>
      </c>
      <c r="B16" s="97">
        <v>0</v>
      </c>
      <c r="C16" s="98"/>
    </row>
    <row r="17" spans="1:3" s="62" customFormat="1" ht="24.9" customHeight="1" thickTop="1">
      <c r="A17" s="232" t="s">
        <v>238</v>
      </c>
      <c r="B17" s="236" t="s">
        <v>262</v>
      </c>
      <c r="C17" s="233" t="s">
        <v>149</v>
      </c>
    </row>
    <row r="18" spans="1:3" s="62" customFormat="1" ht="24.9" customHeight="1">
      <c r="A18" s="232"/>
      <c r="B18" s="237"/>
      <c r="C18" s="233"/>
    </row>
    <row r="19" spans="1:3" s="62" customFormat="1" ht="36" customHeight="1">
      <c r="A19" s="85" t="s">
        <v>153</v>
      </c>
      <c r="B19" s="88">
        <f>SUM(B20:B24)</f>
        <v>1725582226</v>
      </c>
      <c r="C19" s="87"/>
    </row>
    <row r="20" spans="1:3" s="62" customFormat="1" ht="36" customHeight="1">
      <c r="A20" s="84" t="s">
        <v>232</v>
      </c>
      <c r="B20" s="83">
        <f>營建建設基金!D6</f>
        <v>1571740504</v>
      </c>
      <c r="C20" s="64" t="s">
        <v>585</v>
      </c>
    </row>
    <row r="21" spans="1:3" s="62" customFormat="1" ht="36" customHeight="1">
      <c r="A21" s="84" t="s">
        <v>233</v>
      </c>
      <c r="B21" s="83">
        <f>國土永續發展基金!D6</f>
        <v>32749432</v>
      </c>
      <c r="C21" s="64" t="s">
        <v>610</v>
      </c>
    </row>
    <row r="22" spans="1:3" s="62" customFormat="1" ht="36" customHeight="1">
      <c r="A22" s="84" t="s">
        <v>234</v>
      </c>
      <c r="B22" s="83">
        <f>新住民發展基金!D6</f>
        <v>120109751</v>
      </c>
      <c r="C22" s="64" t="s">
        <v>611</v>
      </c>
    </row>
    <row r="23" spans="1:3" s="62" customFormat="1" ht="36" customHeight="1">
      <c r="A23" s="84" t="s">
        <v>235</v>
      </c>
      <c r="B23" s="83">
        <f>研發及產業訓儲替代役基金!D6</f>
        <v>982539</v>
      </c>
      <c r="C23" s="64" t="s">
        <v>612</v>
      </c>
    </row>
    <row r="24" spans="1:3" s="62" customFormat="1" ht="45" customHeight="1">
      <c r="A24" s="84" t="s">
        <v>236</v>
      </c>
      <c r="B24" s="83">
        <v>0</v>
      </c>
      <c r="C24" s="64"/>
    </row>
  </sheetData>
  <mergeCells count="10">
    <mergeCell ref="A1:C1"/>
    <mergeCell ref="A2:C2"/>
    <mergeCell ref="A5:A6"/>
    <mergeCell ref="A17:A18"/>
    <mergeCell ref="C17:C18"/>
    <mergeCell ref="A3:C3"/>
    <mergeCell ref="A4:C4"/>
    <mergeCell ref="B5:B6"/>
    <mergeCell ref="C5:C6"/>
    <mergeCell ref="B17:B18"/>
  </mergeCells>
  <phoneticPr fontId="24" type="noConversion"/>
  <printOptions horizontalCentered="1"/>
  <pageMargins left="0.70866141732283472" right="0.70866141732283472" top="0.47244094488188981" bottom="0.47244094488188981" header="0.31496062992125984" footer="0.19685039370078741"/>
  <pageSetup paperSize="9" scale="94" firstPageNumber="7" fitToHeight="100" pageOrder="overThenDown" orientation="portrait" r:id="rId1"/>
  <headerFooter>
    <oddHeader>&amp;R&amp;"標楷體,標準"&amp;16附表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56"/>
  <sheetViews>
    <sheetView view="pageBreakPreview" topLeftCell="A2" zoomScale="80" zoomScaleNormal="100" zoomScaleSheetLayoutView="80" workbookViewId="0">
      <selection activeCell="K8" sqref="K8"/>
    </sheetView>
  </sheetViews>
  <sheetFormatPr defaultColWidth="9" defaultRowHeight="21.9" customHeight="1"/>
  <cols>
    <col min="1" max="1" width="20.77734375" style="9" customWidth="1"/>
    <col min="2" max="2" width="30.77734375" style="13" customWidth="1"/>
    <col min="3" max="3" width="20.77734375" style="9" customWidth="1"/>
    <col min="4" max="4" width="20.77734375" style="10" customWidth="1"/>
    <col min="5" max="5" width="20.77734375" style="8" customWidth="1"/>
    <col min="6" max="6" width="20.77734375" style="8" hidden="1" customWidth="1"/>
    <col min="7" max="16384" width="9" style="8"/>
  </cols>
  <sheetData>
    <row r="1" spans="1:6" ht="19.8" hidden="1">
      <c r="A1" s="138" t="s">
        <v>81</v>
      </c>
      <c r="B1" s="138" t="s">
        <v>268</v>
      </c>
      <c r="C1" s="138" t="s">
        <v>81</v>
      </c>
      <c r="D1" s="138" t="s">
        <v>81</v>
      </c>
      <c r="F1" s="72"/>
    </row>
    <row r="2" spans="1:6" s="7" customFormat="1" ht="21.6" customHeight="1">
      <c r="A2" s="229" t="s">
        <v>43</v>
      </c>
      <c r="B2" s="229"/>
      <c r="C2" s="229"/>
      <c r="D2" s="229"/>
      <c r="F2" s="142" t="s">
        <v>106</v>
      </c>
    </row>
    <row r="3" spans="1:6" s="7" customFormat="1" ht="21.6" customHeight="1">
      <c r="A3" s="230" t="s">
        <v>255</v>
      </c>
      <c r="B3" s="230"/>
      <c r="C3" s="230"/>
      <c r="D3" s="230"/>
      <c r="F3" s="142" t="s">
        <v>106</v>
      </c>
    </row>
    <row r="4" spans="1:6" s="7" customFormat="1" ht="15.9" customHeight="1">
      <c r="A4" s="63"/>
      <c r="B4" s="238" t="s">
        <v>265</v>
      </c>
      <c r="C4" s="238"/>
      <c r="D4" s="130" t="s">
        <v>44</v>
      </c>
      <c r="F4" s="142" t="s">
        <v>105</v>
      </c>
    </row>
    <row r="5" spans="1:6" ht="36" customHeight="1">
      <c r="A5" s="144" t="s">
        <v>258</v>
      </c>
      <c r="B5" s="143" t="s">
        <v>275</v>
      </c>
      <c r="C5" s="143" t="s">
        <v>266</v>
      </c>
      <c r="D5" s="64" t="s">
        <v>257</v>
      </c>
      <c r="F5" s="142" t="s">
        <v>269</v>
      </c>
    </row>
    <row r="6" spans="1:6" s="7" customFormat="1" ht="36" customHeight="1">
      <c r="A6" s="109" t="s">
        <v>43</v>
      </c>
      <c r="B6" s="16"/>
      <c r="C6" s="16"/>
      <c r="D6" s="111">
        <f>SUM(D7,D24,D37,D68,D103,D107)</f>
        <v>364552922</v>
      </c>
      <c r="E6" s="128"/>
      <c r="F6" s="142" t="s">
        <v>102</v>
      </c>
    </row>
    <row r="7" spans="1:6" s="7" customFormat="1" ht="36" customHeight="1">
      <c r="A7" s="112" t="s">
        <v>53</v>
      </c>
      <c r="B7" s="61"/>
      <c r="C7" s="61" t="s">
        <v>10</v>
      </c>
      <c r="D7" s="35">
        <f>SUM(D8,D12,D23)</f>
        <v>137440144</v>
      </c>
    </row>
    <row r="8" spans="1:6" s="7" customFormat="1" ht="36" customHeight="1">
      <c r="A8" s="19" t="s">
        <v>54</v>
      </c>
      <c r="B8" s="20"/>
      <c r="C8" s="20"/>
      <c r="D8" s="35">
        <f>SUM(D9:D11)</f>
        <v>20428372</v>
      </c>
    </row>
    <row r="9" spans="1:6" s="62" customFormat="1" ht="36" customHeight="1">
      <c r="A9" s="21" t="s">
        <v>11</v>
      </c>
      <c r="B9" s="20" t="s">
        <v>9</v>
      </c>
      <c r="C9" s="45"/>
      <c r="D9" s="36">
        <v>90650</v>
      </c>
    </row>
    <row r="10" spans="1:6" s="62" customFormat="1" ht="36" customHeight="1">
      <c r="A10" s="22" t="s">
        <v>11</v>
      </c>
      <c r="B10" s="20" t="s">
        <v>32</v>
      </c>
      <c r="C10" s="45"/>
      <c r="D10" s="36">
        <v>2840530</v>
      </c>
    </row>
    <row r="11" spans="1:6" s="62" customFormat="1" ht="36" customHeight="1">
      <c r="A11" s="22" t="s">
        <v>42</v>
      </c>
      <c r="B11" s="20" t="s">
        <v>32</v>
      </c>
      <c r="C11" s="45"/>
      <c r="D11" s="36">
        <v>17497192</v>
      </c>
    </row>
    <row r="12" spans="1:6" s="62" customFormat="1" ht="36" customHeight="1">
      <c r="A12" s="19" t="s">
        <v>55</v>
      </c>
      <c r="B12" s="20"/>
      <c r="C12" s="45"/>
      <c r="D12" s="36">
        <f>SUM(D13:D22)</f>
        <v>117011772</v>
      </c>
    </row>
    <row r="13" spans="1:6" s="62" customFormat="1" ht="36" customHeight="1">
      <c r="A13" s="22" t="s">
        <v>41</v>
      </c>
      <c r="B13" s="20" t="s">
        <v>9</v>
      </c>
      <c r="C13" s="45"/>
      <c r="D13" s="36">
        <v>1900000</v>
      </c>
    </row>
    <row r="14" spans="1:6" s="62" customFormat="1" ht="36" customHeight="1">
      <c r="A14" s="22" t="s">
        <v>39</v>
      </c>
      <c r="B14" s="20" t="s">
        <v>32</v>
      </c>
      <c r="C14" s="45"/>
      <c r="D14" s="36">
        <v>15000000</v>
      </c>
    </row>
    <row r="15" spans="1:6" s="62" customFormat="1" ht="36" customHeight="1">
      <c r="A15" s="22" t="s">
        <v>38</v>
      </c>
      <c r="B15" s="20" t="s">
        <v>9</v>
      </c>
      <c r="C15" s="45"/>
      <c r="D15" s="36">
        <v>900000</v>
      </c>
    </row>
    <row r="16" spans="1:6" s="62" customFormat="1" ht="36" customHeight="1">
      <c r="A16" s="22" t="s">
        <v>37</v>
      </c>
      <c r="B16" s="20" t="s">
        <v>9</v>
      </c>
      <c r="C16" s="45"/>
      <c r="D16" s="36">
        <v>1800000</v>
      </c>
    </row>
    <row r="17" spans="1:4" s="62" customFormat="1" ht="36" customHeight="1">
      <c r="A17" s="22" t="s">
        <v>37</v>
      </c>
      <c r="B17" s="20" t="s">
        <v>32</v>
      </c>
      <c r="C17" s="45"/>
      <c r="D17" s="36">
        <v>6095606</v>
      </c>
    </row>
    <row r="18" spans="1:4" s="62" customFormat="1" ht="36" customHeight="1">
      <c r="A18" s="22" t="s">
        <v>36</v>
      </c>
      <c r="B18" s="20" t="s">
        <v>9</v>
      </c>
      <c r="C18" s="45"/>
      <c r="D18" s="36">
        <v>2000000</v>
      </c>
    </row>
    <row r="19" spans="1:4" s="62" customFormat="1" ht="36" customHeight="1">
      <c r="A19" s="22" t="s">
        <v>35</v>
      </c>
      <c r="B19" s="20" t="s">
        <v>9</v>
      </c>
      <c r="C19" s="45"/>
      <c r="D19" s="36">
        <v>1000000</v>
      </c>
    </row>
    <row r="20" spans="1:4" s="62" customFormat="1" ht="36" customHeight="1">
      <c r="A20" s="22" t="s">
        <v>35</v>
      </c>
      <c r="B20" s="20" t="s">
        <v>32</v>
      </c>
      <c r="C20" s="45"/>
      <c r="D20" s="36">
        <v>57118621</v>
      </c>
    </row>
    <row r="21" spans="1:4" s="62" customFormat="1" ht="36" customHeight="1">
      <c r="A21" s="22" t="s">
        <v>18</v>
      </c>
      <c r="B21" s="20" t="s">
        <v>32</v>
      </c>
      <c r="C21" s="45"/>
      <c r="D21" s="36">
        <v>9321235</v>
      </c>
    </row>
    <row r="22" spans="1:4" s="62" customFormat="1" ht="36" customHeight="1">
      <c r="A22" s="22" t="s">
        <v>34</v>
      </c>
      <c r="B22" s="20" t="s">
        <v>32</v>
      </c>
      <c r="C22" s="45"/>
      <c r="D22" s="36">
        <v>21876310</v>
      </c>
    </row>
    <row r="23" spans="1:4" s="62" customFormat="1" ht="36" customHeight="1">
      <c r="A23" s="19" t="s">
        <v>56</v>
      </c>
      <c r="B23" s="20"/>
      <c r="C23" s="45"/>
      <c r="D23" s="36">
        <v>0</v>
      </c>
    </row>
    <row r="24" spans="1:4" ht="36" hidden="1" customHeight="1">
      <c r="A24" s="112" t="s">
        <v>247</v>
      </c>
      <c r="B24" s="61"/>
      <c r="C24" s="61" t="s">
        <v>270</v>
      </c>
      <c r="D24" s="35">
        <f>SUM(D25)</f>
        <v>0</v>
      </c>
    </row>
    <row r="25" spans="1:4" ht="36" hidden="1" customHeight="1">
      <c r="A25" s="19" t="s">
        <v>57</v>
      </c>
      <c r="B25" s="24"/>
      <c r="C25" s="24"/>
      <c r="D25" s="39">
        <f>SUM(D26:D36)</f>
        <v>0</v>
      </c>
    </row>
    <row r="26" spans="1:4" ht="36" hidden="1" customHeight="1">
      <c r="A26" s="22" t="s">
        <v>41</v>
      </c>
      <c r="B26" s="24" t="s">
        <v>30</v>
      </c>
      <c r="C26" s="61"/>
      <c r="D26" s="39"/>
    </row>
    <row r="27" spans="1:4" ht="36" hidden="1" customHeight="1">
      <c r="A27" s="22" t="s">
        <v>40</v>
      </c>
      <c r="B27" s="24" t="s">
        <v>30</v>
      </c>
      <c r="C27" s="61"/>
      <c r="D27" s="39"/>
    </row>
    <row r="28" spans="1:4" ht="36" hidden="1" customHeight="1">
      <c r="A28" s="22" t="s">
        <v>38</v>
      </c>
      <c r="B28" s="24" t="s">
        <v>30</v>
      </c>
      <c r="C28" s="61"/>
      <c r="D28" s="39"/>
    </row>
    <row r="29" spans="1:4" ht="36" hidden="1" customHeight="1">
      <c r="A29" s="22" t="s">
        <v>37</v>
      </c>
      <c r="B29" s="24" t="s">
        <v>30</v>
      </c>
      <c r="C29" s="61"/>
      <c r="D29" s="39"/>
    </row>
    <row r="30" spans="1:4" ht="36" hidden="1" customHeight="1">
      <c r="A30" s="22" t="s">
        <v>36</v>
      </c>
      <c r="B30" s="24" t="s">
        <v>30</v>
      </c>
      <c r="C30" s="61"/>
      <c r="D30" s="39"/>
    </row>
    <row r="31" spans="1:4" ht="36" hidden="1" customHeight="1">
      <c r="A31" s="22" t="s">
        <v>35</v>
      </c>
      <c r="B31" s="24" t="s">
        <v>30</v>
      </c>
      <c r="C31" s="61"/>
      <c r="D31" s="39"/>
    </row>
    <row r="32" spans="1:4" ht="36" hidden="1" customHeight="1">
      <c r="A32" s="22" t="s">
        <v>18</v>
      </c>
      <c r="B32" s="24" t="s">
        <v>30</v>
      </c>
      <c r="C32" s="61"/>
      <c r="D32" s="39"/>
    </row>
    <row r="33" spans="1:4" ht="36" hidden="1" customHeight="1">
      <c r="A33" s="22" t="s">
        <v>34</v>
      </c>
      <c r="B33" s="24" t="s">
        <v>30</v>
      </c>
      <c r="C33" s="61"/>
      <c r="D33" s="39"/>
    </row>
    <row r="34" spans="1:4" ht="36" hidden="1" customHeight="1">
      <c r="A34" s="22" t="s">
        <v>33</v>
      </c>
      <c r="B34" s="24" t="s">
        <v>30</v>
      </c>
      <c r="C34" s="61"/>
      <c r="D34" s="39"/>
    </row>
    <row r="35" spans="1:4" ht="36" hidden="1" customHeight="1">
      <c r="A35" s="22" t="s">
        <v>31</v>
      </c>
      <c r="B35" s="24" t="s">
        <v>30</v>
      </c>
      <c r="C35" s="61"/>
      <c r="D35" s="39"/>
    </row>
    <row r="36" spans="1:4" ht="36" hidden="1" customHeight="1">
      <c r="A36" s="22" t="s">
        <v>45</v>
      </c>
      <c r="B36" s="24" t="s">
        <v>30</v>
      </c>
      <c r="C36" s="61"/>
      <c r="D36" s="39"/>
    </row>
    <row r="37" spans="1:4" ht="36" customHeight="1">
      <c r="A37" s="112" t="s">
        <v>271</v>
      </c>
      <c r="B37" s="25"/>
      <c r="C37" s="25" t="s">
        <v>12</v>
      </c>
      <c r="D37" s="35">
        <f>D38+D51+D66</f>
        <v>21483000</v>
      </c>
    </row>
    <row r="38" spans="1:4" ht="36" customHeight="1">
      <c r="A38" s="19" t="s">
        <v>54</v>
      </c>
      <c r="B38" s="25"/>
      <c r="C38" s="25"/>
      <c r="D38" s="41">
        <f>SUM(D39:D50)</f>
        <v>11116000</v>
      </c>
    </row>
    <row r="39" spans="1:4" ht="36" customHeight="1">
      <c r="A39" s="26" t="s">
        <v>46</v>
      </c>
      <c r="B39" s="27" t="s">
        <v>13</v>
      </c>
      <c r="C39" s="27"/>
      <c r="D39" s="44">
        <v>3313000</v>
      </c>
    </row>
    <row r="40" spans="1:4" ht="36" customHeight="1">
      <c r="A40" s="116" t="s">
        <v>46</v>
      </c>
      <c r="B40" s="203" t="s">
        <v>29</v>
      </c>
      <c r="C40" s="203"/>
      <c r="D40" s="204">
        <v>315000</v>
      </c>
    </row>
    <row r="41" spans="1:4" ht="36" customHeight="1">
      <c r="A41" s="22" t="s">
        <v>47</v>
      </c>
      <c r="B41" s="25" t="s">
        <v>13</v>
      </c>
      <c r="C41" s="25"/>
      <c r="D41" s="41">
        <v>289000</v>
      </c>
    </row>
    <row r="42" spans="1:4" ht="36" customHeight="1">
      <c r="A42" s="22" t="s">
        <v>47</v>
      </c>
      <c r="B42" s="25" t="s">
        <v>29</v>
      </c>
      <c r="C42" s="25"/>
      <c r="D42" s="41">
        <v>210000</v>
      </c>
    </row>
    <row r="43" spans="1:4" ht="36" customHeight="1">
      <c r="A43" s="22" t="s">
        <v>42</v>
      </c>
      <c r="B43" s="25" t="s">
        <v>14</v>
      </c>
      <c r="C43" s="25"/>
      <c r="D43" s="41">
        <v>1267000</v>
      </c>
    </row>
    <row r="44" spans="1:4" ht="36" customHeight="1">
      <c r="A44" s="22" t="s">
        <v>42</v>
      </c>
      <c r="B44" s="25" t="s">
        <v>29</v>
      </c>
      <c r="C44" s="25"/>
      <c r="D44" s="41">
        <v>280000</v>
      </c>
    </row>
    <row r="45" spans="1:4" ht="36" customHeight="1">
      <c r="A45" s="22" t="s">
        <v>16</v>
      </c>
      <c r="B45" s="25" t="s">
        <v>28</v>
      </c>
      <c r="C45" s="25"/>
      <c r="D45" s="41">
        <v>1333000</v>
      </c>
    </row>
    <row r="46" spans="1:4" ht="36" customHeight="1">
      <c r="A46" s="22" t="s">
        <v>16</v>
      </c>
      <c r="B46" s="25" t="s">
        <v>29</v>
      </c>
      <c r="C46" s="25"/>
      <c r="D46" s="41">
        <v>385000</v>
      </c>
    </row>
    <row r="47" spans="1:4" ht="36" customHeight="1">
      <c r="A47" s="22" t="s">
        <v>48</v>
      </c>
      <c r="B47" s="25" t="s">
        <v>14</v>
      </c>
      <c r="C47" s="25"/>
      <c r="D47" s="41">
        <v>2282000</v>
      </c>
    </row>
    <row r="48" spans="1:4" ht="36" customHeight="1">
      <c r="A48" s="22" t="s">
        <v>48</v>
      </c>
      <c r="B48" s="25" t="s">
        <v>29</v>
      </c>
      <c r="C48" s="25"/>
      <c r="D48" s="41">
        <v>385000</v>
      </c>
    </row>
    <row r="49" spans="1:4" ht="36" customHeight="1">
      <c r="A49" s="22" t="s">
        <v>11</v>
      </c>
      <c r="B49" s="25" t="s">
        <v>14</v>
      </c>
      <c r="C49" s="25"/>
      <c r="D49" s="41">
        <v>637000</v>
      </c>
    </row>
    <row r="50" spans="1:4" ht="36" customHeight="1">
      <c r="A50" s="22" t="s">
        <v>11</v>
      </c>
      <c r="B50" s="25" t="s">
        <v>29</v>
      </c>
      <c r="C50" s="25"/>
      <c r="D50" s="41">
        <v>420000</v>
      </c>
    </row>
    <row r="51" spans="1:4" ht="36" customHeight="1">
      <c r="A51" s="19" t="s">
        <v>55</v>
      </c>
      <c r="B51" s="25"/>
      <c r="C51" s="25"/>
      <c r="D51" s="41">
        <f>SUM(D52:D65)</f>
        <v>10102000</v>
      </c>
    </row>
    <row r="52" spans="1:4" ht="36" customHeight="1">
      <c r="A52" s="22" t="s">
        <v>49</v>
      </c>
      <c r="B52" s="25" t="s">
        <v>14</v>
      </c>
      <c r="C52" s="25"/>
      <c r="D52" s="41">
        <v>154000</v>
      </c>
    </row>
    <row r="53" spans="1:4" ht="36" customHeight="1">
      <c r="A53" s="22" t="s">
        <v>31</v>
      </c>
      <c r="B53" s="25" t="s">
        <v>14</v>
      </c>
      <c r="C53" s="25"/>
      <c r="D53" s="41">
        <v>240000</v>
      </c>
    </row>
    <row r="54" spans="1:4" ht="36" customHeight="1">
      <c r="A54" s="22" t="s">
        <v>40</v>
      </c>
      <c r="B54" s="25" t="s">
        <v>28</v>
      </c>
      <c r="C54" s="25"/>
      <c r="D54" s="41">
        <v>311000</v>
      </c>
    </row>
    <row r="55" spans="1:4" ht="36" customHeight="1">
      <c r="A55" s="22" t="s">
        <v>39</v>
      </c>
      <c r="B55" s="25" t="s">
        <v>14</v>
      </c>
      <c r="C55" s="25"/>
      <c r="D55" s="41">
        <v>1087000</v>
      </c>
    </row>
    <row r="56" spans="1:4" ht="36" customHeight="1">
      <c r="A56" s="22" t="s">
        <v>37</v>
      </c>
      <c r="B56" s="25" t="s">
        <v>14</v>
      </c>
      <c r="C56" s="25"/>
      <c r="D56" s="41">
        <v>418000</v>
      </c>
    </row>
    <row r="57" spans="1:4" ht="36" customHeight="1">
      <c r="A57" s="22" t="s">
        <v>38</v>
      </c>
      <c r="B57" s="25" t="s">
        <v>14</v>
      </c>
      <c r="C57" s="25"/>
      <c r="D57" s="41">
        <v>1553000</v>
      </c>
    </row>
    <row r="58" spans="1:4" ht="36" customHeight="1">
      <c r="A58" s="22" t="s">
        <v>50</v>
      </c>
      <c r="B58" s="25" t="s">
        <v>14</v>
      </c>
      <c r="C58" s="25"/>
      <c r="D58" s="41">
        <v>497000</v>
      </c>
    </row>
    <row r="59" spans="1:4" ht="36" customHeight="1">
      <c r="A59" s="22" t="s">
        <v>45</v>
      </c>
      <c r="B59" s="25" t="s">
        <v>14</v>
      </c>
      <c r="C59" s="25"/>
      <c r="D59" s="41">
        <v>235000</v>
      </c>
    </row>
    <row r="60" spans="1:4" ht="36" customHeight="1">
      <c r="A60" s="26" t="s">
        <v>36</v>
      </c>
      <c r="B60" s="27" t="s">
        <v>14</v>
      </c>
      <c r="C60" s="27"/>
      <c r="D60" s="44">
        <v>2828000</v>
      </c>
    </row>
    <row r="61" spans="1:4" ht="36" customHeight="1">
      <c r="A61" s="116" t="s">
        <v>35</v>
      </c>
      <c r="B61" s="203" t="s">
        <v>28</v>
      </c>
      <c r="C61" s="203"/>
      <c r="D61" s="204">
        <v>595000</v>
      </c>
    </row>
    <row r="62" spans="1:4" ht="36" customHeight="1">
      <c r="A62" s="22" t="s">
        <v>41</v>
      </c>
      <c r="B62" s="25" t="s">
        <v>14</v>
      </c>
      <c r="C62" s="25"/>
      <c r="D62" s="41">
        <v>550000</v>
      </c>
    </row>
    <row r="63" spans="1:4" ht="36" customHeight="1">
      <c r="A63" s="22" t="s">
        <v>34</v>
      </c>
      <c r="B63" s="25" t="s">
        <v>14</v>
      </c>
      <c r="C63" s="25"/>
      <c r="D63" s="41">
        <v>247000</v>
      </c>
    </row>
    <row r="64" spans="1:4" ht="36" customHeight="1">
      <c r="A64" s="22" t="s">
        <v>18</v>
      </c>
      <c r="B64" s="25" t="s">
        <v>14</v>
      </c>
      <c r="C64" s="25"/>
      <c r="D64" s="41">
        <v>240000</v>
      </c>
    </row>
    <row r="65" spans="1:4" ht="36" customHeight="1">
      <c r="A65" s="22" t="s">
        <v>33</v>
      </c>
      <c r="B65" s="25" t="s">
        <v>14</v>
      </c>
      <c r="C65" s="25"/>
      <c r="D65" s="41">
        <v>1147000</v>
      </c>
    </row>
    <row r="66" spans="1:4" ht="36" customHeight="1">
      <c r="A66" s="19" t="s">
        <v>56</v>
      </c>
      <c r="B66" s="25"/>
      <c r="C66" s="25"/>
      <c r="D66" s="41">
        <f>SUM(D67)</f>
        <v>265000</v>
      </c>
    </row>
    <row r="67" spans="1:4" ht="36" customHeight="1">
      <c r="A67" s="22" t="s">
        <v>51</v>
      </c>
      <c r="B67" s="25" t="s">
        <v>14</v>
      </c>
      <c r="C67" s="25"/>
      <c r="D67" s="41">
        <v>265000</v>
      </c>
    </row>
    <row r="68" spans="1:4" ht="36" customHeight="1">
      <c r="A68" s="112" t="s">
        <v>272</v>
      </c>
      <c r="B68" s="25"/>
      <c r="C68" s="66" t="s">
        <v>15</v>
      </c>
      <c r="D68" s="40">
        <f>D69+D80</f>
        <v>205427535</v>
      </c>
    </row>
    <row r="69" spans="1:4" ht="36" customHeight="1">
      <c r="A69" s="19" t="s">
        <v>54</v>
      </c>
      <c r="B69" s="25"/>
      <c r="C69" s="29"/>
      <c r="D69" s="40">
        <f>SUM(D70:D79)</f>
        <v>97943388</v>
      </c>
    </row>
    <row r="70" spans="1:4" ht="36" customHeight="1">
      <c r="A70" s="22" t="s">
        <v>46</v>
      </c>
      <c r="B70" s="61" t="s">
        <v>22</v>
      </c>
      <c r="C70" s="61"/>
      <c r="D70" s="40">
        <v>1523000</v>
      </c>
    </row>
    <row r="71" spans="1:4" ht="36" customHeight="1">
      <c r="A71" s="22" t="s">
        <v>46</v>
      </c>
      <c r="B71" s="61" t="s">
        <v>273</v>
      </c>
      <c r="C71" s="61"/>
      <c r="D71" s="40">
        <v>22159000</v>
      </c>
    </row>
    <row r="72" spans="1:4" ht="36" customHeight="1">
      <c r="A72" s="22" t="s">
        <v>42</v>
      </c>
      <c r="B72" s="61" t="s">
        <v>22</v>
      </c>
      <c r="C72" s="61"/>
      <c r="D72" s="40">
        <v>4245000</v>
      </c>
    </row>
    <row r="73" spans="1:4" ht="36" customHeight="1">
      <c r="A73" s="22" t="s">
        <v>42</v>
      </c>
      <c r="B73" s="61" t="s">
        <v>273</v>
      </c>
      <c r="C73" s="61"/>
      <c r="D73" s="40">
        <v>22124000</v>
      </c>
    </row>
    <row r="74" spans="1:4" ht="36" customHeight="1">
      <c r="A74" s="22" t="s">
        <v>16</v>
      </c>
      <c r="B74" s="61" t="s">
        <v>22</v>
      </c>
      <c r="C74" s="61"/>
      <c r="D74" s="40">
        <v>4638000</v>
      </c>
    </row>
    <row r="75" spans="1:4" ht="36" customHeight="1">
      <c r="A75" s="22" t="s">
        <v>16</v>
      </c>
      <c r="B75" s="61" t="s">
        <v>273</v>
      </c>
      <c r="C75" s="61"/>
      <c r="D75" s="40">
        <v>12097890</v>
      </c>
    </row>
    <row r="76" spans="1:4" ht="36" customHeight="1">
      <c r="A76" s="22" t="s">
        <v>48</v>
      </c>
      <c r="B76" s="61" t="s">
        <v>22</v>
      </c>
      <c r="C76" s="61"/>
      <c r="D76" s="40">
        <v>574000</v>
      </c>
    </row>
    <row r="77" spans="1:4" ht="36" customHeight="1">
      <c r="A77" s="22" t="s">
        <v>48</v>
      </c>
      <c r="B77" s="61" t="s">
        <v>273</v>
      </c>
      <c r="C77" s="61"/>
      <c r="D77" s="40">
        <v>13647750</v>
      </c>
    </row>
    <row r="78" spans="1:4" ht="36" customHeight="1">
      <c r="A78" s="22" t="s">
        <v>11</v>
      </c>
      <c r="B78" s="61" t="s">
        <v>22</v>
      </c>
      <c r="C78" s="61"/>
      <c r="D78" s="40">
        <v>3595000</v>
      </c>
    </row>
    <row r="79" spans="1:4" ht="36" customHeight="1">
      <c r="A79" s="22" t="s">
        <v>11</v>
      </c>
      <c r="B79" s="61" t="s">
        <v>273</v>
      </c>
      <c r="C79" s="61"/>
      <c r="D79" s="40">
        <v>13339748</v>
      </c>
    </row>
    <row r="80" spans="1:4" ht="36" customHeight="1">
      <c r="A80" s="19" t="s">
        <v>55</v>
      </c>
      <c r="B80" s="61" t="s">
        <v>8</v>
      </c>
      <c r="C80" s="61"/>
      <c r="D80" s="40">
        <f>SUM(D81:D102)</f>
        <v>107484147</v>
      </c>
    </row>
    <row r="81" spans="1:4" ht="36" customHeight="1">
      <c r="A81" s="26" t="s">
        <v>37</v>
      </c>
      <c r="B81" s="67" t="s">
        <v>22</v>
      </c>
      <c r="C81" s="67"/>
      <c r="D81" s="42">
        <v>699000</v>
      </c>
    </row>
    <row r="82" spans="1:4" ht="36" customHeight="1">
      <c r="A82" s="116" t="s">
        <v>37</v>
      </c>
      <c r="B82" s="132" t="s">
        <v>273</v>
      </c>
      <c r="C82" s="132"/>
      <c r="D82" s="133">
        <v>7183000</v>
      </c>
    </row>
    <row r="83" spans="1:4" ht="36" customHeight="1">
      <c r="A83" s="22" t="s">
        <v>45</v>
      </c>
      <c r="B83" s="61" t="s">
        <v>22</v>
      </c>
      <c r="C83" s="61"/>
      <c r="D83" s="40">
        <v>1060000</v>
      </c>
    </row>
    <row r="84" spans="1:4" ht="36" customHeight="1">
      <c r="A84" s="22" t="s">
        <v>45</v>
      </c>
      <c r="B84" s="61" t="s">
        <v>273</v>
      </c>
      <c r="C84" s="61"/>
      <c r="D84" s="40">
        <v>6195000</v>
      </c>
    </row>
    <row r="85" spans="1:4" ht="36" customHeight="1">
      <c r="A85" s="22" t="s">
        <v>36</v>
      </c>
      <c r="B85" s="61" t="s">
        <v>22</v>
      </c>
      <c r="C85" s="61"/>
      <c r="D85" s="40">
        <v>3366000</v>
      </c>
    </row>
    <row r="86" spans="1:4" ht="36" customHeight="1">
      <c r="A86" s="22" t="s">
        <v>36</v>
      </c>
      <c r="B86" s="61" t="s">
        <v>273</v>
      </c>
      <c r="C86" s="61"/>
      <c r="D86" s="40">
        <v>6316220</v>
      </c>
    </row>
    <row r="87" spans="1:4" ht="36" customHeight="1">
      <c r="A87" s="22" t="s">
        <v>49</v>
      </c>
      <c r="B87" s="61" t="s">
        <v>273</v>
      </c>
      <c r="C87" s="61"/>
      <c r="D87" s="40">
        <v>5169000</v>
      </c>
    </row>
    <row r="88" spans="1:4" ht="36" customHeight="1">
      <c r="A88" s="22" t="s">
        <v>41</v>
      </c>
      <c r="B88" s="61" t="s">
        <v>22</v>
      </c>
      <c r="C88" s="61"/>
      <c r="D88" s="40">
        <v>406000</v>
      </c>
    </row>
    <row r="89" spans="1:4" ht="36" customHeight="1">
      <c r="A89" s="22" t="s">
        <v>41</v>
      </c>
      <c r="B89" s="61" t="s">
        <v>273</v>
      </c>
      <c r="C89" s="61"/>
      <c r="D89" s="40">
        <v>3976282</v>
      </c>
    </row>
    <row r="90" spans="1:4" ht="36" customHeight="1">
      <c r="A90" s="22" t="s">
        <v>35</v>
      </c>
      <c r="B90" s="61" t="s">
        <v>273</v>
      </c>
      <c r="C90" s="61"/>
      <c r="D90" s="40">
        <v>16032676</v>
      </c>
    </row>
    <row r="91" spans="1:4" ht="36" customHeight="1">
      <c r="A91" s="22" t="s">
        <v>38</v>
      </c>
      <c r="B91" s="61" t="s">
        <v>22</v>
      </c>
      <c r="C91" s="61"/>
      <c r="D91" s="40">
        <v>1557000</v>
      </c>
    </row>
    <row r="92" spans="1:4" ht="36" customHeight="1">
      <c r="A92" s="22" t="s">
        <v>38</v>
      </c>
      <c r="B92" s="61" t="s">
        <v>273</v>
      </c>
      <c r="C92" s="61"/>
      <c r="D92" s="40">
        <v>12889159</v>
      </c>
    </row>
    <row r="93" spans="1:4" ht="36" customHeight="1">
      <c r="A93" s="22" t="s">
        <v>31</v>
      </c>
      <c r="B93" s="61" t="s">
        <v>22</v>
      </c>
      <c r="C93" s="61"/>
      <c r="D93" s="40">
        <v>1209000</v>
      </c>
    </row>
    <row r="94" spans="1:4" ht="36" customHeight="1">
      <c r="A94" s="22" t="s">
        <v>40</v>
      </c>
      <c r="B94" s="61" t="s">
        <v>273</v>
      </c>
      <c r="C94" s="61"/>
      <c r="D94" s="40">
        <v>8579479</v>
      </c>
    </row>
    <row r="95" spans="1:4" ht="36" customHeight="1">
      <c r="A95" s="22" t="s">
        <v>33</v>
      </c>
      <c r="B95" s="61" t="s">
        <v>273</v>
      </c>
      <c r="C95" s="61"/>
      <c r="D95" s="40">
        <v>6586000</v>
      </c>
    </row>
    <row r="96" spans="1:4" ht="36" customHeight="1">
      <c r="A96" s="22" t="s">
        <v>18</v>
      </c>
      <c r="B96" s="61" t="s">
        <v>22</v>
      </c>
      <c r="C96" s="61"/>
      <c r="D96" s="40">
        <v>1416000</v>
      </c>
    </row>
    <row r="97" spans="1:4" ht="36" customHeight="1">
      <c r="A97" s="22" t="s">
        <v>18</v>
      </c>
      <c r="B97" s="61" t="s">
        <v>273</v>
      </c>
      <c r="C97" s="61"/>
      <c r="D97" s="40">
        <v>3759426</v>
      </c>
    </row>
    <row r="98" spans="1:4" ht="36" customHeight="1">
      <c r="A98" s="22" t="s">
        <v>34</v>
      </c>
      <c r="B98" s="61" t="s">
        <v>22</v>
      </c>
      <c r="C98" s="61"/>
      <c r="D98" s="40">
        <v>1118000</v>
      </c>
    </row>
    <row r="99" spans="1:4" ht="36" customHeight="1">
      <c r="A99" s="22" t="s">
        <v>34</v>
      </c>
      <c r="B99" s="61" t="s">
        <v>273</v>
      </c>
      <c r="C99" s="61"/>
      <c r="D99" s="40">
        <v>2624299</v>
      </c>
    </row>
    <row r="100" spans="1:4" ht="36" customHeight="1">
      <c r="A100" s="22" t="s">
        <v>39</v>
      </c>
      <c r="B100" s="61" t="s">
        <v>22</v>
      </c>
      <c r="C100" s="61"/>
      <c r="D100" s="40">
        <v>876000</v>
      </c>
    </row>
    <row r="101" spans="1:4" ht="36" customHeight="1">
      <c r="A101" s="22" t="s">
        <v>39</v>
      </c>
      <c r="B101" s="61" t="s">
        <v>273</v>
      </c>
      <c r="C101" s="61"/>
      <c r="D101" s="40">
        <v>6524339</v>
      </c>
    </row>
    <row r="102" spans="1:4" ht="36" customHeight="1">
      <c r="A102" s="26" t="s">
        <v>50</v>
      </c>
      <c r="B102" s="67" t="s">
        <v>273</v>
      </c>
      <c r="C102" s="67"/>
      <c r="D102" s="42">
        <v>9942267</v>
      </c>
    </row>
    <row r="103" spans="1:4" ht="36" hidden="1" customHeight="1">
      <c r="A103" s="112" t="s">
        <v>58</v>
      </c>
      <c r="B103" s="68"/>
      <c r="C103" s="68" t="s">
        <v>26</v>
      </c>
      <c r="D103" s="69">
        <f>SUM(D104)</f>
        <v>0</v>
      </c>
    </row>
    <row r="104" spans="1:4" ht="36" hidden="1" customHeight="1">
      <c r="A104" s="19" t="s">
        <v>57</v>
      </c>
      <c r="B104" s="25"/>
      <c r="C104" s="25"/>
      <c r="D104" s="69">
        <f>SUM(D105:D106)</f>
        <v>0</v>
      </c>
    </row>
    <row r="105" spans="1:4" ht="36" hidden="1" customHeight="1">
      <c r="A105" s="22" t="s">
        <v>41</v>
      </c>
      <c r="B105" s="20" t="s">
        <v>25</v>
      </c>
      <c r="C105" s="25"/>
      <c r="D105" s="69"/>
    </row>
    <row r="106" spans="1:4" ht="55.5" hidden="1" customHeight="1">
      <c r="A106" s="22" t="s">
        <v>37</v>
      </c>
      <c r="B106" s="20" t="s">
        <v>27</v>
      </c>
      <c r="C106" s="25"/>
      <c r="D106" s="69"/>
    </row>
    <row r="107" spans="1:4" ht="36" customHeight="1">
      <c r="A107" s="207" t="s">
        <v>274</v>
      </c>
      <c r="B107" s="208"/>
      <c r="C107" s="161" t="s">
        <v>17</v>
      </c>
      <c r="D107" s="133">
        <f>SUM(D108)</f>
        <v>202243</v>
      </c>
    </row>
    <row r="108" spans="1:4" ht="36" customHeight="1">
      <c r="A108" s="19" t="s">
        <v>57</v>
      </c>
      <c r="B108" s="28"/>
      <c r="C108" s="29"/>
      <c r="D108" s="40">
        <f>SUM(D109)</f>
        <v>202243</v>
      </c>
    </row>
    <row r="109" spans="1:4" ht="36" customHeight="1">
      <c r="A109" s="26" t="s">
        <v>18</v>
      </c>
      <c r="B109" s="30" t="s">
        <v>24</v>
      </c>
      <c r="C109" s="30"/>
      <c r="D109" s="42">
        <v>202243</v>
      </c>
    </row>
    <row r="110" spans="1:4" ht="27" customHeight="1">
      <c r="B110" s="9"/>
    </row>
    <row r="111" spans="1:4" ht="27" customHeight="1">
      <c r="B111" s="9"/>
    </row>
    <row r="112" spans="1:4" ht="27" customHeight="1">
      <c r="B112" s="9"/>
    </row>
    <row r="113" spans="1:4" ht="27" customHeight="1">
      <c r="B113" s="9"/>
    </row>
    <row r="114" spans="1:4" ht="27" customHeight="1">
      <c r="B114" s="9"/>
    </row>
    <row r="115" spans="1:4" ht="27" customHeight="1">
      <c r="B115" s="9"/>
    </row>
    <row r="116" spans="1:4" ht="27" customHeight="1">
      <c r="B116" s="9"/>
    </row>
    <row r="117" spans="1:4" ht="27" customHeight="1">
      <c r="B117" s="9"/>
    </row>
    <row r="118" spans="1:4" ht="27" customHeight="1">
      <c r="B118" s="9"/>
    </row>
    <row r="119" spans="1:4" ht="27" customHeight="1">
      <c r="B119" s="9"/>
    </row>
    <row r="120" spans="1:4" ht="27" customHeight="1">
      <c r="B120" s="9"/>
    </row>
    <row r="121" spans="1:4" ht="27" customHeight="1">
      <c r="B121" s="9"/>
    </row>
    <row r="122" spans="1:4" ht="27" customHeight="1">
      <c r="B122" s="9"/>
    </row>
    <row r="123" spans="1:4" ht="27" customHeight="1">
      <c r="B123" s="9"/>
    </row>
    <row r="124" spans="1:4" ht="27" customHeight="1">
      <c r="B124" s="9"/>
    </row>
    <row r="125" spans="1:4" ht="27" customHeight="1">
      <c r="B125" s="9"/>
    </row>
    <row r="126" spans="1:4" ht="27" customHeight="1">
      <c r="A126" s="11"/>
      <c r="B126" s="11"/>
      <c r="C126" s="11"/>
      <c r="D126" s="12"/>
    </row>
    <row r="127" spans="1:4" ht="27" customHeight="1">
      <c r="A127" s="134"/>
      <c r="B127" s="134"/>
      <c r="C127" s="134"/>
      <c r="D127" s="135"/>
    </row>
    <row r="128" spans="1:4" ht="27" customHeight="1">
      <c r="B128" s="9"/>
    </row>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sheetData>
  <mergeCells count="3">
    <mergeCell ref="B4:C4"/>
    <mergeCell ref="A2:D2"/>
    <mergeCell ref="A3:D3"/>
  </mergeCells>
  <phoneticPr fontId="37" type="noConversion"/>
  <printOptions horizontalCentered="1"/>
  <pageMargins left="0.70866141732283472" right="0.70866141732283472" top="0.47244094488188981" bottom="0.47244094488188981" header="0.31496062992125984" footer="0.19685039370078741"/>
  <pageSetup paperSize="9" scale="93" fitToHeight="100" pageOrder="overThenDown" orientation="portrait" useFirstPageNumber="1" r:id="rId1"/>
  <headerFooter>
    <oddHeader>&amp;R&amp;"標楷體,標準"&amp;16附表</oddHeader>
    <oddFooter>&amp;C&amp;"標楷體,標準"&amp;16&amp;P</oddFooter>
  </headerFooter>
  <rowBreaks count="1" manualBreakCount="1">
    <brk id="2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82"/>
  <sheetViews>
    <sheetView view="pageBreakPreview" zoomScale="80" zoomScaleNormal="70" zoomScaleSheetLayoutView="80" workbookViewId="0">
      <pane ySplit="5" topLeftCell="A6" activePane="bottomLeft" state="frozen"/>
      <selection activeCell="A16" sqref="A16"/>
      <selection pane="bottomLeft" activeCell="I36" sqref="I36"/>
    </sheetView>
  </sheetViews>
  <sheetFormatPr defaultRowHeight="16.2"/>
  <cols>
    <col min="1" max="1" width="20.77734375" style="177" customWidth="1"/>
    <col min="2" max="2" width="30.77734375" style="178" customWidth="1"/>
    <col min="3" max="3" width="20.77734375" style="177" customWidth="1"/>
    <col min="4" max="4" width="20.77734375" style="176" customWidth="1"/>
    <col min="5" max="5" width="0" style="175" hidden="1" customWidth="1"/>
    <col min="6" max="16384" width="8.88671875" style="175"/>
  </cols>
  <sheetData>
    <row r="1" spans="1:6" ht="19.8" hidden="1">
      <c r="A1" s="138" t="s">
        <v>81</v>
      </c>
      <c r="B1" s="138" t="s">
        <v>268</v>
      </c>
      <c r="C1" s="138" t="s">
        <v>81</v>
      </c>
      <c r="D1" s="138" t="s">
        <v>81</v>
      </c>
    </row>
    <row r="2" spans="1:6" s="183" customFormat="1" ht="21" customHeight="1">
      <c r="A2" s="240" t="s">
        <v>127</v>
      </c>
      <c r="B2" s="240"/>
      <c r="C2" s="240"/>
      <c r="D2" s="240"/>
      <c r="E2" s="187" t="s">
        <v>106</v>
      </c>
      <c r="F2" s="186"/>
    </row>
    <row r="3" spans="1:6" s="183" customFormat="1" ht="21" customHeight="1">
      <c r="A3" s="241" t="s">
        <v>60</v>
      </c>
      <c r="B3" s="241"/>
      <c r="C3" s="241"/>
      <c r="D3" s="241"/>
      <c r="E3" s="187" t="s">
        <v>106</v>
      </c>
      <c r="F3" s="186"/>
    </row>
    <row r="4" spans="1:6" s="183" customFormat="1" ht="15.9" customHeight="1">
      <c r="A4" s="193"/>
      <c r="B4" s="239" t="s">
        <v>575</v>
      </c>
      <c r="C4" s="239"/>
      <c r="D4" s="192" t="s">
        <v>44</v>
      </c>
      <c r="E4" s="185" t="s">
        <v>105</v>
      </c>
      <c r="F4" s="186"/>
    </row>
    <row r="5" spans="1:6" s="188" customFormat="1" ht="36" customHeight="1">
      <c r="A5" s="191" t="s">
        <v>258</v>
      </c>
      <c r="B5" s="190" t="s">
        <v>275</v>
      </c>
      <c r="C5" s="190" t="s">
        <v>266</v>
      </c>
      <c r="D5" s="189" t="s">
        <v>257</v>
      </c>
      <c r="E5" s="187"/>
      <c r="F5" s="186"/>
    </row>
    <row r="6" spans="1:6" s="183" customFormat="1" ht="36" customHeight="1">
      <c r="A6" s="109" t="s">
        <v>127</v>
      </c>
      <c r="B6" s="16"/>
      <c r="C6" s="16"/>
      <c r="D6" s="111">
        <v>13832342891</v>
      </c>
      <c r="E6" s="187" t="s">
        <v>102</v>
      </c>
      <c r="F6" s="186"/>
    </row>
    <row r="7" spans="1:6" s="183" customFormat="1" ht="36" customHeight="1">
      <c r="A7" s="184" t="s">
        <v>126</v>
      </c>
      <c r="B7" s="182"/>
      <c r="C7" s="182" t="s">
        <v>125</v>
      </c>
      <c r="D7" s="39">
        <v>102524456</v>
      </c>
      <c r="F7" s="185"/>
    </row>
    <row r="8" spans="1:6" s="183" customFormat="1" ht="36" customHeight="1">
      <c r="A8" s="19" t="s">
        <v>54</v>
      </c>
      <c r="B8" s="20"/>
      <c r="C8" s="20"/>
      <c r="D8" s="35">
        <v>38939566</v>
      </c>
    </row>
    <row r="9" spans="1:6" s="62" customFormat="1" ht="36" customHeight="1">
      <c r="A9" s="21" t="s">
        <v>11</v>
      </c>
      <c r="B9" s="65" t="s">
        <v>123</v>
      </c>
      <c r="C9" s="45"/>
      <c r="D9" s="36">
        <v>6000000</v>
      </c>
      <c r="E9" s="62" t="s">
        <v>570</v>
      </c>
    </row>
    <row r="10" spans="1:6" s="62" customFormat="1" ht="36" customHeight="1">
      <c r="A10" s="21" t="s">
        <v>46</v>
      </c>
      <c r="B10" s="65" t="s">
        <v>123</v>
      </c>
      <c r="C10" s="45"/>
      <c r="D10" s="36">
        <v>4500000</v>
      </c>
      <c r="E10" s="62" t="s">
        <v>570</v>
      </c>
    </row>
    <row r="11" spans="1:6" s="62" customFormat="1" ht="36" customHeight="1">
      <c r="A11" s="21" t="s">
        <v>42</v>
      </c>
      <c r="B11" s="65" t="s">
        <v>123</v>
      </c>
      <c r="C11" s="45"/>
      <c r="D11" s="36">
        <v>4500000</v>
      </c>
      <c r="E11" s="62" t="s">
        <v>570</v>
      </c>
    </row>
    <row r="12" spans="1:6" s="62" customFormat="1" ht="36" customHeight="1">
      <c r="A12" s="21" t="s">
        <v>576</v>
      </c>
      <c r="B12" s="65" t="s">
        <v>123</v>
      </c>
      <c r="C12" s="45"/>
      <c r="D12" s="36">
        <v>6000000</v>
      </c>
      <c r="E12" s="62" t="s">
        <v>570</v>
      </c>
    </row>
    <row r="13" spans="1:6" s="62" customFormat="1" ht="36" customHeight="1">
      <c r="A13" s="21" t="s">
        <v>577</v>
      </c>
      <c r="B13" s="65" t="s">
        <v>571</v>
      </c>
      <c r="C13" s="45"/>
      <c r="D13" s="36">
        <v>5936570</v>
      </c>
      <c r="E13" s="62" t="s">
        <v>570</v>
      </c>
    </row>
    <row r="14" spans="1:6" s="62" customFormat="1" ht="36" customHeight="1">
      <c r="A14" s="21" t="s">
        <v>578</v>
      </c>
      <c r="B14" s="65" t="s">
        <v>124</v>
      </c>
      <c r="C14" s="45"/>
      <c r="D14" s="36">
        <v>1000000</v>
      </c>
      <c r="E14" s="62" t="s">
        <v>570</v>
      </c>
    </row>
    <row r="15" spans="1:6" s="62" customFormat="1" ht="36" customHeight="1">
      <c r="A15" s="21" t="s">
        <v>579</v>
      </c>
      <c r="B15" s="65" t="s">
        <v>124</v>
      </c>
      <c r="C15" s="45"/>
      <c r="D15" s="36">
        <v>2200000</v>
      </c>
      <c r="E15" s="62" t="s">
        <v>570</v>
      </c>
    </row>
    <row r="16" spans="1:6" s="62" customFormat="1" ht="36" customHeight="1">
      <c r="A16" s="21" t="s">
        <v>580</v>
      </c>
      <c r="B16" s="65" t="s">
        <v>124</v>
      </c>
      <c r="C16" s="45"/>
      <c r="D16" s="36">
        <v>1300000</v>
      </c>
      <c r="E16" s="62" t="s">
        <v>570</v>
      </c>
    </row>
    <row r="17" spans="1:5" s="62" customFormat="1" ht="36" customHeight="1">
      <c r="A17" s="21" t="s">
        <v>581</v>
      </c>
      <c r="B17" s="65" t="s">
        <v>124</v>
      </c>
      <c r="C17" s="45"/>
      <c r="D17" s="36">
        <v>1635900</v>
      </c>
      <c r="E17" s="62" t="s">
        <v>570</v>
      </c>
    </row>
    <row r="18" spans="1:5" s="62" customFormat="1" ht="36" customHeight="1">
      <c r="A18" s="21" t="s">
        <v>576</v>
      </c>
      <c r="B18" s="65" t="s">
        <v>124</v>
      </c>
      <c r="C18" s="45"/>
      <c r="D18" s="36">
        <v>1338762</v>
      </c>
      <c r="E18" s="62" t="s">
        <v>570</v>
      </c>
    </row>
    <row r="19" spans="1:5" s="62" customFormat="1" ht="36" customHeight="1">
      <c r="A19" s="21" t="s">
        <v>577</v>
      </c>
      <c r="B19" s="65" t="s">
        <v>124</v>
      </c>
      <c r="C19" s="45"/>
      <c r="D19" s="36">
        <v>2183334</v>
      </c>
      <c r="E19" s="62" t="s">
        <v>570</v>
      </c>
    </row>
    <row r="20" spans="1:5" s="62" customFormat="1" ht="36" customHeight="1">
      <c r="A20" s="21" t="s">
        <v>42</v>
      </c>
      <c r="B20" s="65" t="s">
        <v>574</v>
      </c>
      <c r="C20" s="45"/>
      <c r="D20" s="36">
        <v>2345000</v>
      </c>
      <c r="E20" s="62" t="s">
        <v>570</v>
      </c>
    </row>
    <row r="21" spans="1:5" s="62" customFormat="1" ht="36" customHeight="1">
      <c r="A21" s="19" t="s">
        <v>55</v>
      </c>
      <c r="B21" s="65"/>
      <c r="C21" s="45"/>
      <c r="D21" s="35">
        <v>60359992</v>
      </c>
    </row>
    <row r="22" spans="1:5" s="62" customFormat="1" ht="36" customHeight="1">
      <c r="A22" s="21" t="s">
        <v>49</v>
      </c>
      <c r="B22" s="65" t="s">
        <v>573</v>
      </c>
      <c r="C22" s="45"/>
      <c r="D22" s="36">
        <v>735000</v>
      </c>
      <c r="E22" s="62" t="s">
        <v>569</v>
      </c>
    </row>
    <row r="23" spans="1:5" s="62" customFormat="1" ht="36" customHeight="1">
      <c r="A23" s="21" t="s">
        <v>31</v>
      </c>
      <c r="B23" s="65" t="s">
        <v>573</v>
      </c>
      <c r="C23" s="45"/>
      <c r="D23" s="36">
        <v>479000</v>
      </c>
      <c r="E23" s="62" t="s">
        <v>569</v>
      </c>
    </row>
    <row r="24" spans="1:5" s="62" customFormat="1" ht="36" customHeight="1">
      <c r="A24" s="21" t="s">
        <v>39</v>
      </c>
      <c r="B24" s="65" t="s">
        <v>573</v>
      </c>
      <c r="C24" s="45"/>
      <c r="D24" s="36">
        <v>98000</v>
      </c>
      <c r="E24" s="62" t="s">
        <v>569</v>
      </c>
    </row>
    <row r="25" spans="1:5" s="62" customFormat="1" ht="36" customHeight="1">
      <c r="A25" s="21" t="s">
        <v>38</v>
      </c>
      <c r="B25" s="65" t="s">
        <v>573</v>
      </c>
      <c r="C25" s="45"/>
      <c r="D25" s="36">
        <v>199600</v>
      </c>
      <c r="E25" s="62" t="s">
        <v>569</v>
      </c>
    </row>
    <row r="26" spans="1:5" s="62" customFormat="1" ht="36" customHeight="1">
      <c r="A26" s="57" t="s">
        <v>50</v>
      </c>
      <c r="B26" s="194" t="s">
        <v>573</v>
      </c>
      <c r="C26" s="46"/>
      <c r="D26" s="38">
        <v>778000</v>
      </c>
      <c r="E26" s="62" t="s">
        <v>569</v>
      </c>
    </row>
    <row r="27" spans="1:5" s="62" customFormat="1" ht="36" customHeight="1">
      <c r="A27" s="136" t="s">
        <v>35</v>
      </c>
      <c r="B27" s="206" t="s">
        <v>573</v>
      </c>
      <c r="C27" s="118"/>
      <c r="D27" s="119">
        <v>93240</v>
      </c>
      <c r="E27" s="62" t="s">
        <v>569</v>
      </c>
    </row>
    <row r="28" spans="1:5" s="62" customFormat="1" ht="36" customHeight="1">
      <c r="A28" s="21" t="s">
        <v>49</v>
      </c>
      <c r="B28" s="65" t="s">
        <v>571</v>
      </c>
      <c r="C28" s="45"/>
      <c r="D28" s="36">
        <v>966000</v>
      </c>
      <c r="E28" s="62" t="s">
        <v>569</v>
      </c>
    </row>
    <row r="29" spans="1:5" s="62" customFormat="1" ht="36" customHeight="1">
      <c r="A29" s="21" t="s">
        <v>41</v>
      </c>
      <c r="B29" s="65" t="s">
        <v>571</v>
      </c>
      <c r="C29" s="45"/>
      <c r="D29" s="36">
        <v>3300000</v>
      </c>
      <c r="E29" s="62" t="s">
        <v>569</v>
      </c>
    </row>
    <row r="30" spans="1:5" s="62" customFormat="1" ht="36" customHeight="1">
      <c r="A30" s="21" t="s">
        <v>31</v>
      </c>
      <c r="B30" s="65" t="s">
        <v>571</v>
      </c>
      <c r="C30" s="45"/>
      <c r="D30" s="36">
        <v>2293200</v>
      </c>
      <c r="E30" s="62" t="s">
        <v>569</v>
      </c>
    </row>
    <row r="31" spans="1:5" s="62" customFormat="1" ht="36" customHeight="1">
      <c r="A31" s="21" t="s">
        <v>40</v>
      </c>
      <c r="B31" s="65" t="s">
        <v>571</v>
      </c>
      <c r="C31" s="45"/>
      <c r="D31" s="36">
        <v>1900000</v>
      </c>
      <c r="E31" s="62" t="s">
        <v>569</v>
      </c>
    </row>
    <row r="32" spans="1:5" s="62" customFormat="1" ht="36" customHeight="1">
      <c r="A32" s="21" t="s">
        <v>39</v>
      </c>
      <c r="B32" s="65" t="s">
        <v>571</v>
      </c>
      <c r="C32" s="45"/>
      <c r="D32" s="36">
        <v>4000000</v>
      </c>
      <c r="E32" s="62" t="s">
        <v>569</v>
      </c>
    </row>
    <row r="33" spans="1:5" s="62" customFormat="1" ht="36" customHeight="1">
      <c r="A33" s="21" t="s">
        <v>38</v>
      </c>
      <c r="B33" s="65" t="s">
        <v>571</v>
      </c>
      <c r="C33" s="45"/>
      <c r="D33" s="36">
        <v>7372092</v>
      </c>
      <c r="E33" s="62" t="s">
        <v>569</v>
      </c>
    </row>
    <row r="34" spans="1:5" s="62" customFormat="1" ht="36" customHeight="1">
      <c r="A34" s="21" t="s">
        <v>37</v>
      </c>
      <c r="B34" s="65" t="s">
        <v>571</v>
      </c>
      <c r="C34" s="45"/>
      <c r="D34" s="36">
        <v>3000000</v>
      </c>
      <c r="E34" s="62" t="s">
        <v>569</v>
      </c>
    </row>
    <row r="35" spans="1:5" s="62" customFormat="1" ht="36" customHeight="1">
      <c r="A35" s="21" t="s">
        <v>50</v>
      </c>
      <c r="B35" s="65" t="s">
        <v>571</v>
      </c>
      <c r="C35" s="45"/>
      <c r="D35" s="36">
        <v>4030000</v>
      </c>
      <c r="E35" s="62" t="s">
        <v>569</v>
      </c>
    </row>
    <row r="36" spans="1:5" s="62" customFormat="1" ht="36" customHeight="1">
      <c r="A36" s="21" t="s">
        <v>45</v>
      </c>
      <c r="B36" s="65" t="s">
        <v>571</v>
      </c>
      <c r="C36" s="45"/>
      <c r="D36" s="36">
        <v>1800000</v>
      </c>
      <c r="E36" s="62" t="s">
        <v>569</v>
      </c>
    </row>
    <row r="37" spans="1:5" s="62" customFormat="1" ht="36" customHeight="1">
      <c r="A37" s="21" t="s">
        <v>36</v>
      </c>
      <c r="B37" s="65" t="s">
        <v>571</v>
      </c>
      <c r="C37" s="45"/>
      <c r="D37" s="36">
        <v>5900000</v>
      </c>
      <c r="E37" s="62" t="s">
        <v>569</v>
      </c>
    </row>
    <row r="38" spans="1:5" s="62" customFormat="1" ht="36" customHeight="1">
      <c r="A38" s="21" t="s">
        <v>35</v>
      </c>
      <c r="B38" s="65" t="s">
        <v>571</v>
      </c>
      <c r="C38" s="45"/>
      <c r="D38" s="36">
        <v>5964300</v>
      </c>
      <c r="E38" s="62" t="s">
        <v>569</v>
      </c>
    </row>
    <row r="39" spans="1:5" s="62" customFormat="1" ht="36" customHeight="1">
      <c r="A39" s="21" t="s">
        <v>18</v>
      </c>
      <c r="B39" s="65" t="s">
        <v>571</v>
      </c>
      <c r="C39" s="45"/>
      <c r="D39" s="36">
        <v>3046500</v>
      </c>
      <c r="E39" s="62" t="s">
        <v>569</v>
      </c>
    </row>
    <row r="40" spans="1:5" s="62" customFormat="1" ht="36" customHeight="1">
      <c r="A40" s="21" t="s">
        <v>49</v>
      </c>
      <c r="B40" s="65" t="s">
        <v>124</v>
      </c>
      <c r="C40" s="45"/>
      <c r="D40" s="36">
        <v>465000</v>
      </c>
      <c r="E40" s="62" t="s">
        <v>569</v>
      </c>
    </row>
    <row r="41" spans="1:5" s="62" customFormat="1" ht="36" customHeight="1">
      <c r="A41" s="21" t="s">
        <v>41</v>
      </c>
      <c r="B41" s="65" t="s">
        <v>124</v>
      </c>
      <c r="C41" s="45"/>
      <c r="D41" s="36">
        <v>2100000</v>
      </c>
      <c r="E41" s="62" t="s">
        <v>569</v>
      </c>
    </row>
    <row r="42" spans="1:5" s="62" customFormat="1" ht="36" customHeight="1">
      <c r="A42" s="21" t="s">
        <v>31</v>
      </c>
      <c r="B42" s="65" t="s">
        <v>124</v>
      </c>
      <c r="C42" s="45"/>
      <c r="D42" s="36">
        <v>1079250</v>
      </c>
      <c r="E42" s="62" t="s">
        <v>569</v>
      </c>
    </row>
    <row r="43" spans="1:5" s="62" customFormat="1" ht="36" customHeight="1">
      <c r="A43" s="21" t="s">
        <v>38</v>
      </c>
      <c r="B43" s="65" t="s">
        <v>124</v>
      </c>
      <c r="C43" s="45"/>
      <c r="D43" s="36">
        <v>1536000</v>
      </c>
      <c r="E43" s="62" t="s">
        <v>569</v>
      </c>
    </row>
    <row r="44" spans="1:5" s="62" customFormat="1" ht="36" customHeight="1">
      <c r="A44" s="21" t="s">
        <v>37</v>
      </c>
      <c r="B44" s="65" t="s">
        <v>124</v>
      </c>
      <c r="C44" s="45"/>
      <c r="D44" s="36">
        <v>992000</v>
      </c>
      <c r="E44" s="62" t="s">
        <v>569</v>
      </c>
    </row>
    <row r="45" spans="1:5" s="62" customFormat="1" ht="36" customHeight="1">
      <c r="A45" s="21" t="s">
        <v>50</v>
      </c>
      <c r="B45" s="65" t="s">
        <v>124</v>
      </c>
      <c r="C45" s="45"/>
      <c r="D45" s="36">
        <v>1068000</v>
      </c>
      <c r="E45" s="62" t="s">
        <v>569</v>
      </c>
    </row>
    <row r="46" spans="1:5" s="62" customFormat="1" ht="36" customHeight="1">
      <c r="A46" s="21" t="s">
        <v>45</v>
      </c>
      <c r="B46" s="65" t="s">
        <v>124</v>
      </c>
      <c r="C46" s="45"/>
      <c r="D46" s="36">
        <v>740000</v>
      </c>
      <c r="E46" s="62" t="s">
        <v>569</v>
      </c>
    </row>
    <row r="47" spans="1:5" s="62" customFormat="1" ht="36" customHeight="1">
      <c r="A47" s="57" t="s">
        <v>36</v>
      </c>
      <c r="B47" s="194" t="s">
        <v>124</v>
      </c>
      <c r="C47" s="46"/>
      <c r="D47" s="38">
        <v>729300</v>
      </c>
      <c r="E47" s="62" t="s">
        <v>569</v>
      </c>
    </row>
    <row r="48" spans="1:5" s="62" customFormat="1" ht="36" customHeight="1">
      <c r="A48" s="136" t="s">
        <v>35</v>
      </c>
      <c r="B48" s="206" t="s">
        <v>124</v>
      </c>
      <c r="C48" s="118"/>
      <c r="D48" s="119">
        <v>2048500</v>
      </c>
      <c r="E48" s="62" t="s">
        <v>569</v>
      </c>
    </row>
    <row r="49" spans="1:5" s="62" customFormat="1" ht="36" customHeight="1">
      <c r="A49" s="21" t="s">
        <v>18</v>
      </c>
      <c r="B49" s="65" t="s">
        <v>124</v>
      </c>
      <c r="C49" s="45"/>
      <c r="D49" s="36">
        <v>474300</v>
      </c>
      <c r="E49" s="62" t="s">
        <v>569</v>
      </c>
    </row>
    <row r="50" spans="1:5" s="62" customFormat="1" ht="36" customHeight="1">
      <c r="A50" s="21" t="s">
        <v>34</v>
      </c>
      <c r="B50" s="65" t="s">
        <v>124</v>
      </c>
      <c r="C50" s="45"/>
      <c r="D50" s="36">
        <v>149710</v>
      </c>
      <c r="E50" s="62" t="s">
        <v>569</v>
      </c>
    </row>
    <row r="51" spans="1:5" s="62" customFormat="1" ht="36" customHeight="1">
      <c r="A51" s="21" t="s">
        <v>49</v>
      </c>
      <c r="B51" s="65" t="s">
        <v>572</v>
      </c>
      <c r="C51" s="45"/>
      <c r="D51" s="36">
        <v>1880000</v>
      </c>
      <c r="E51" s="62" t="s">
        <v>569</v>
      </c>
    </row>
    <row r="52" spans="1:5" s="62" customFormat="1" ht="36" customHeight="1">
      <c r="A52" s="21" t="s">
        <v>41</v>
      </c>
      <c r="B52" s="65" t="s">
        <v>572</v>
      </c>
      <c r="C52" s="45"/>
      <c r="D52" s="36">
        <v>1143000</v>
      </c>
      <c r="E52" s="62" t="s">
        <v>569</v>
      </c>
    </row>
    <row r="53" spans="1:5" s="62" customFormat="1" ht="36" customHeight="1">
      <c r="A53" s="19" t="s">
        <v>56</v>
      </c>
      <c r="B53" s="65"/>
      <c r="C53" s="45"/>
      <c r="D53" s="35">
        <v>3224898</v>
      </c>
    </row>
    <row r="54" spans="1:5" s="62" customFormat="1" ht="36" customHeight="1">
      <c r="A54" s="22" t="s">
        <v>52</v>
      </c>
      <c r="B54" s="65" t="s">
        <v>571</v>
      </c>
      <c r="C54" s="45"/>
      <c r="D54" s="36">
        <v>1984050</v>
      </c>
      <c r="E54" s="62" t="s">
        <v>568</v>
      </c>
    </row>
    <row r="55" spans="1:5" s="62" customFormat="1" ht="36" customHeight="1">
      <c r="A55" s="22" t="s">
        <v>51</v>
      </c>
      <c r="B55" s="65" t="s">
        <v>124</v>
      </c>
      <c r="C55" s="45"/>
      <c r="D55" s="36">
        <v>950000</v>
      </c>
      <c r="E55" s="62" t="s">
        <v>568</v>
      </c>
    </row>
    <row r="56" spans="1:5" s="62" customFormat="1" ht="36" customHeight="1">
      <c r="A56" s="22" t="s">
        <v>52</v>
      </c>
      <c r="B56" s="65" t="s">
        <v>124</v>
      </c>
      <c r="C56" s="45"/>
      <c r="D56" s="36">
        <v>290848</v>
      </c>
      <c r="E56" s="62" t="s">
        <v>568</v>
      </c>
    </row>
    <row r="57" spans="1:5" s="62" customFormat="1" ht="36" customHeight="1">
      <c r="A57" s="184" t="s">
        <v>122</v>
      </c>
      <c r="B57" s="65"/>
      <c r="C57" s="182" t="s">
        <v>146</v>
      </c>
      <c r="D57" s="36">
        <v>1347987007</v>
      </c>
    </row>
    <row r="58" spans="1:5" s="183" customFormat="1" ht="36" customHeight="1">
      <c r="A58" s="19" t="s">
        <v>54</v>
      </c>
      <c r="B58" s="65"/>
      <c r="C58" s="20"/>
      <c r="D58" s="35">
        <v>78534891</v>
      </c>
    </row>
    <row r="59" spans="1:5" s="62" customFormat="1" ht="36" customHeight="1">
      <c r="A59" s="22" t="s">
        <v>46</v>
      </c>
      <c r="B59" s="65" t="s">
        <v>121</v>
      </c>
      <c r="C59" s="45"/>
      <c r="D59" s="36">
        <v>35962512</v>
      </c>
      <c r="E59" s="62" t="s">
        <v>570</v>
      </c>
    </row>
    <row r="60" spans="1:5" s="62" customFormat="1" ht="36" customHeight="1">
      <c r="A60" s="22" t="s">
        <v>16</v>
      </c>
      <c r="B60" s="65" t="s">
        <v>121</v>
      </c>
      <c r="C60" s="45"/>
      <c r="D60" s="36">
        <v>5262379</v>
      </c>
      <c r="E60" s="62" t="s">
        <v>570</v>
      </c>
    </row>
    <row r="61" spans="1:5" s="62" customFormat="1" ht="36" customHeight="1">
      <c r="A61" s="22" t="s">
        <v>48</v>
      </c>
      <c r="B61" s="65" t="s">
        <v>121</v>
      </c>
      <c r="C61" s="45"/>
      <c r="D61" s="36">
        <v>37310000</v>
      </c>
      <c r="E61" s="62" t="s">
        <v>570</v>
      </c>
    </row>
    <row r="62" spans="1:5" s="62" customFormat="1" ht="36" customHeight="1">
      <c r="A62" s="19" t="s">
        <v>55</v>
      </c>
      <c r="B62" s="65"/>
      <c r="C62" s="45"/>
      <c r="D62" s="35">
        <v>1077867718</v>
      </c>
    </row>
    <row r="63" spans="1:5" s="62" customFormat="1" ht="36" customHeight="1">
      <c r="A63" s="22" t="s">
        <v>41</v>
      </c>
      <c r="B63" s="65" t="s">
        <v>121</v>
      </c>
      <c r="C63" s="45"/>
      <c r="D63" s="36">
        <v>77049735</v>
      </c>
      <c r="E63" s="62" t="s">
        <v>569</v>
      </c>
    </row>
    <row r="64" spans="1:5" s="62" customFormat="1" ht="36" customHeight="1">
      <c r="A64" s="22" t="s">
        <v>90</v>
      </c>
      <c r="B64" s="65" t="s">
        <v>121</v>
      </c>
      <c r="C64" s="45"/>
      <c r="D64" s="36">
        <v>365000000</v>
      </c>
      <c r="E64" s="62" t="s">
        <v>569</v>
      </c>
    </row>
    <row r="65" spans="1:5" s="62" customFormat="1" ht="36" customHeight="1">
      <c r="A65" s="22" t="s">
        <v>89</v>
      </c>
      <c r="B65" s="65" t="s">
        <v>121</v>
      </c>
      <c r="C65" s="45"/>
      <c r="D65" s="36">
        <v>346422524</v>
      </c>
      <c r="E65" s="62" t="s">
        <v>569</v>
      </c>
    </row>
    <row r="66" spans="1:5" s="62" customFormat="1" ht="36" customHeight="1">
      <c r="A66" s="22" t="s">
        <v>86</v>
      </c>
      <c r="B66" s="65" t="s">
        <v>121</v>
      </c>
      <c r="C66" s="45"/>
      <c r="D66" s="36">
        <v>16418209</v>
      </c>
      <c r="E66" s="62" t="s">
        <v>569</v>
      </c>
    </row>
    <row r="67" spans="1:5" s="62" customFormat="1" ht="36" customHeight="1">
      <c r="A67" s="22" t="s">
        <v>91</v>
      </c>
      <c r="B67" s="65" t="s">
        <v>121</v>
      </c>
      <c r="C67" s="45"/>
      <c r="D67" s="36">
        <v>69923804</v>
      </c>
      <c r="E67" s="62" t="s">
        <v>569</v>
      </c>
    </row>
    <row r="68" spans="1:5" s="62" customFormat="1" ht="36" customHeight="1">
      <c r="A68" s="26" t="s">
        <v>97</v>
      </c>
      <c r="B68" s="194" t="s">
        <v>121</v>
      </c>
      <c r="C68" s="46"/>
      <c r="D68" s="38">
        <v>36385135</v>
      </c>
      <c r="E68" s="62" t="s">
        <v>569</v>
      </c>
    </row>
    <row r="69" spans="1:5" s="62" customFormat="1" ht="36" customHeight="1">
      <c r="A69" s="116" t="s">
        <v>96</v>
      </c>
      <c r="B69" s="206" t="s">
        <v>121</v>
      </c>
      <c r="C69" s="118"/>
      <c r="D69" s="119">
        <v>69053120</v>
      </c>
      <c r="E69" s="62" t="s">
        <v>569</v>
      </c>
    </row>
    <row r="70" spans="1:5" s="62" customFormat="1" ht="36" customHeight="1">
      <c r="A70" s="22" t="s">
        <v>95</v>
      </c>
      <c r="B70" s="65" t="s">
        <v>121</v>
      </c>
      <c r="C70" s="45"/>
      <c r="D70" s="36">
        <v>31953408</v>
      </c>
      <c r="E70" s="62" t="s">
        <v>569</v>
      </c>
    </row>
    <row r="71" spans="1:5" s="62" customFormat="1" ht="36" customHeight="1">
      <c r="A71" s="22" t="s">
        <v>92</v>
      </c>
      <c r="B71" s="65" t="s">
        <v>121</v>
      </c>
      <c r="C71" s="45"/>
      <c r="D71" s="36">
        <v>48102559</v>
      </c>
      <c r="E71" s="62" t="s">
        <v>569</v>
      </c>
    </row>
    <row r="72" spans="1:5" s="62" customFormat="1" ht="36" customHeight="1">
      <c r="A72" s="22" t="s">
        <v>88</v>
      </c>
      <c r="B72" s="65" t="s">
        <v>121</v>
      </c>
      <c r="C72" s="45"/>
      <c r="D72" s="36">
        <v>17559224</v>
      </c>
      <c r="E72" s="62" t="s">
        <v>569</v>
      </c>
    </row>
    <row r="73" spans="1:5" s="62" customFormat="1" ht="36" customHeight="1">
      <c r="A73" s="19" t="s">
        <v>56</v>
      </c>
      <c r="B73" s="65"/>
      <c r="C73" s="45"/>
      <c r="D73" s="35">
        <v>191584398</v>
      </c>
    </row>
    <row r="74" spans="1:5" s="62" customFormat="1" ht="36" customHeight="1">
      <c r="A74" s="22" t="s">
        <v>83</v>
      </c>
      <c r="B74" s="65" t="s">
        <v>121</v>
      </c>
      <c r="C74" s="45"/>
      <c r="D74" s="36">
        <v>26370276</v>
      </c>
      <c r="E74" s="62" t="s">
        <v>568</v>
      </c>
    </row>
    <row r="75" spans="1:5" s="62" customFormat="1" ht="36" customHeight="1">
      <c r="A75" s="22" t="s">
        <v>84</v>
      </c>
      <c r="B75" s="65" t="s">
        <v>121</v>
      </c>
      <c r="C75" s="45"/>
      <c r="D75" s="36">
        <v>165214122</v>
      </c>
      <c r="E75" s="62" t="s">
        <v>568</v>
      </c>
    </row>
    <row r="76" spans="1:5" s="62" customFormat="1" ht="36" customHeight="1">
      <c r="A76" s="19" t="s">
        <v>120</v>
      </c>
      <c r="B76" s="65"/>
      <c r="C76" s="20" t="s">
        <v>147</v>
      </c>
      <c r="D76" s="35">
        <v>12362249603</v>
      </c>
    </row>
    <row r="77" spans="1:5" s="62" customFormat="1" ht="36" customHeight="1">
      <c r="A77" s="19" t="s">
        <v>54</v>
      </c>
      <c r="B77" s="65"/>
      <c r="C77" s="45"/>
      <c r="D77" s="35">
        <v>7809803037</v>
      </c>
    </row>
    <row r="78" spans="1:5" s="62" customFormat="1" ht="36" customHeight="1">
      <c r="A78" s="22" t="s">
        <v>579</v>
      </c>
      <c r="B78" s="65" t="s">
        <v>614</v>
      </c>
      <c r="C78" s="45"/>
      <c r="D78" s="36">
        <v>2300578768</v>
      </c>
      <c r="E78" s="62" t="s">
        <v>570</v>
      </c>
    </row>
    <row r="79" spans="1:5" s="62" customFormat="1" ht="36" customHeight="1">
      <c r="A79" s="22" t="s">
        <v>21</v>
      </c>
      <c r="B79" s="65" t="s">
        <v>614</v>
      </c>
      <c r="C79" s="45"/>
      <c r="D79" s="36">
        <v>2498817062</v>
      </c>
      <c r="E79" s="62" t="s">
        <v>570</v>
      </c>
    </row>
    <row r="80" spans="1:5" s="62" customFormat="1" ht="36" customHeight="1">
      <c r="A80" s="22" t="s">
        <v>99</v>
      </c>
      <c r="B80" s="65" t="s">
        <v>614</v>
      </c>
      <c r="C80" s="45"/>
      <c r="D80" s="36">
        <v>664144645</v>
      </c>
      <c r="E80" s="62" t="s">
        <v>570</v>
      </c>
    </row>
    <row r="81" spans="1:5" s="62" customFormat="1" ht="36" customHeight="1">
      <c r="A81" s="22" t="s">
        <v>79</v>
      </c>
      <c r="B81" s="65" t="s">
        <v>614</v>
      </c>
      <c r="C81" s="45"/>
      <c r="D81" s="36">
        <v>1218168607</v>
      </c>
      <c r="E81" s="62" t="s">
        <v>570</v>
      </c>
    </row>
    <row r="82" spans="1:5" s="62" customFormat="1" ht="36" customHeight="1">
      <c r="A82" s="22" t="s">
        <v>23</v>
      </c>
      <c r="B82" s="65" t="s">
        <v>614</v>
      </c>
      <c r="C82" s="45"/>
      <c r="D82" s="36">
        <v>1128093955</v>
      </c>
      <c r="E82" s="62" t="s">
        <v>570</v>
      </c>
    </row>
    <row r="83" spans="1:5" s="62" customFormat="1" ht="36" customHeight="1">
      <c r="A83" s="19" t="s">
        <v>55</v>
      </c>
      <c r="B83" s="65"/>
      <c r="C83" s="45"/>
      <c r="D83" s="35">
        <v>4402142985</v>
      </c>
    </row>
    <row r="84" spans="1:5" s="62" customFormat="1" ht="36" customHeight="1">
      <c r="A84" s="22" t="s">
        <v>94</v>
      </c>
      <c r="B84" s="65" t="s">
        <v>613</v>
      </c>
      <c r="C84" s="45"/>
      <c r="D84" s="36">
        <v>136172606</v>
      </c>
      <c r="E84" s="62" t="s">
        <v>569</v>
      </c>
    </row>
    <row r="85" spans="1:5" s="62" customFormat="1" ht="36" customHeight="1">
      <c r="A85" s="22" t="s">
        <v>93</v>
      </c>
      <c r="B85" s="65" t="s">
        <v>613</v>
      </c>
      <c r="C85" s="45"/>
      <c r="D85" s="36">
        <v>709373700</v>
      </c>
      <c r="E85" s="62" t="s">
        <v>569</v>
      </c>
    </row>
    <row r="86" spans="1:5" s="62" customFormat="1" ht="36" customHeight="1">
      <c r="A86" s="22" t="s">
        <v>90</v>
      </c>
      <c r="B86" s="65" t="s">
        <v>613</v>
      </c>
      <c r="C86" s="45"/>
      <c r="D86" s="36">
        <v>79260856</v>
      </c>
      <c r="E86" s="62" t="s">
        <v>569</v>
      </c>
    </row>
    <row r="87" spans="1:5" s="62" customFormat="1" ht="36" customHeight="1">
      <c r="A87" s="22" t="s">
        <v>89</v>
      </c>
      <c r="B87" s="65" t="s">
        <v>613</v>
      </c>
      <c r="C87" s="45"/>
      <c r="D87" s="36">
        <v>456614835</v>
      </c>
      <c r="E87" s="62" t="s">
        <v>569</v>
      </c>
    </row>
    <row r="88" spans="1:5" s="62" customFormat="1" ht="36" customHeight="1">
      <c r="A88" s="22" t="s">
        <v>86</v>
      </c>
      <c r="B88" s="65" t="s">
        <v>613</v>
      </c>
      <c r="C88" s="45"/>
      <c r="D88" s="36">
        <v>491190603</v>
      </c>
      <c r="E88" s="62" t="s">
        <v>569</v>
      </c>
    </row>
    <row r="89" spans="1:5" s="62" customFormat="1" ht="36" customHeight="1">
      <c r="A89" s="26" t="s">
        <v>91</v>
      </c>
      <c r="B89" s="194" t="s">
        <v>613</v>
      </c>
      <c r="C89" s="46"/>
      <c r="D89" s="38">
        <v>543166055</v>
      </c>
      <c r="E89" s="62" t="s">
        <v>569</v>
      </c>
    </row>
    <row r="90" spans="1:5" s="62" customFormat="1" ht="36" customHeight="1">
      <c r="A90" s="116" t="s">
        <v>97</v>
      </c>
      <c r="B90" s="206" t="s">
        <v>613</v>
      </c>
      <c r="C90" s="118"/>
      <c r="D90" s="119">
        <v>494020063</v>
      </c>
      <c r="E90" s="62" t="s">
        <v>569</v>
      </c>
    </row>
    <row r="91" spans="1:5" s="62" customFormat="1" ht="36" customHeight="1">
      <c r="A91" s="22" t="s">
        <v>85</v>
      </c>
      <c r="B91" s="65" t="s">
        <v>613</v>
      </c>
      <c r="C91" s="45"/>
      <c r="D91" s="36">
        <v>39869974</v>
      </c>
      <c r="E91" s="62" t="s">
        <v>569</v>
      </c>
    </row>
    <row r="92" spans="1:5" s="62" customFormat="1" ht="36" customHeight="1">
      <c r="A92" s="22" t="s">
        <v>96</v>
      </c>
      <c r="B92" s="65" t="s">
        <v>613</v>
      </c>
      <c r="C92" s="45"/>
      <c r="D92" s="36">
        <v>140587496</v>
      </c>
      <c r="E92" s="62" t="s">
        <v>569</v>
      </c>
    </row>
    <row r="93" spans="1:5" s="62" customFormat="1" ht="36" customHeight="1">
      <c r="A93" s="22" t="s">
        <v>95</v>
      </c>
      <c r="B93" s="65" t="s">
        <v>613</v>
      </c>
      <c r="C93" s="45"/>
      <c r="D93" s="36">
        <v>72405196</v>
      </c>
      <c r="E93" s="62" t="s">
        <v>569</v>
      </c>
    </row>
    <row r="94" spans="1:5" s="62" customFormat="1" ht="36" customHeight="1">
      <c r="A94" s="22" t="s">
        <v>92</v>
      </c>
      <c r="B94" s="65" t="s">
        <v>613</v>
      </c>
      <c r="C94" s="45"/>
      <c r="D94" s="36">
        <v>539086529</v>
      </c>
      <c r="E94" s="62" t="s">
        <v>569</v>
      </c>
    </row>
    <row r="95" spans="1:5" s="62" customFormat="1" ht="36" customHeight="1">
      <c r="A95" s="22" t="s">
        <v>80</v>
      </c>
      <c r="B95" s="65" t="s">
        <v>613</v>
      </c>
      <c r="C95" s="45"/>
      <c r="D95" s="36">
        <v>411769133</v>
      </c>
      <c r="E95" s="62" t="s">
        <v>569</v>
      </c>
    </row>
    <row r="96" spans="1:5" s="62" customFormat="1" ht="36" customHeight="1">
      <c r="A96" s="22" t="s">
        <v>87</v>
      </c>
      <c r="B96" s="65" t="s">
        <v>613</v>
      </c>
      <c r="C96" s="45"/>
      <c r="D96" s="36">
        <v>235833222</v>
      </c>
      <c r="E96" s="62" t="s">
        <v>569</v>
      </c>
    </row>
    <row r="97" spans="1:5" s="62" customFormat="1" ht="36" customHeight="1">
      <c r="A97" s="22" t="s">
        <v>88</v>
      </c>
      <c r="B97" s="65" t="s">
        <v>613</v>
      </c>
      <c r="C97" s="45"/>
      <c r="D97" s="36">
        <v>52792717</v>
      </c>
      <c r="E97" s="62" t="s">
        <v>569</v>
      </c>
    </row>
    <row r="98" spans="1:5" s="62" customFormat="1" ht="36" customHeight="1">
      <c r="A98" s="19" t="s">
        <v>56</v>
      </c>
      <c r="B98" s="65"/>
      <c r="C98" s="45"/>
      <c r="D98" s="35">
        <v>150303581</v>
      </c>
    </row>
    <row r="99" spans="1:5" s="62" customFormat="1" ht="36" customHeight="1">
      <c r="A99" s="22" t="s">
        <v>83</v>
      </c>
      <c r="B99" s="65" t="s">
        <v>613</v>
      </c>
      <c r="C99" s="45"/>
      <c r="D99" s="36">
        <v>140635186</v>
      </c>
      <c r="E99" s="62" t="s">
        <v>568</v>
      </c>
    </row>
    <row r="100" spans="1:5" s="62" customFormat="1" ht="36" customHeight="1">
      <c r="A100" s="22" t="s">
        <v>84</v>
      </c>
      <c r="B100" s="65" t="s">
        <v>613</v>
      </c>
      <c r="C100" s="45"/>
      <c r="D100" s="36">
        <v>9668395</v>
      </c>
      <c r="E100" s="62" t="s">
        <v>568</v>
      </c>
    </row>
    <row r="101" spans="1:5" s="62" customFormat="1" ht="36" customHeight="1">
      <c r="A101" s="19" t="s">
        <v>119</v>
      </c>
      <c r="B101" s="65"/>
      <c r="C101" s="20" t="s">
        <v>148</v>
      </c>
      <c r="D101" s="35">
        <v>19581825</v>
      </c>
    </row>
    <row r="102" spans="1:5" s="62" customFormat="1" ht="36" customHeight="1">
      <c r="A102" s="19" t="s">
        <v>54</v>
      </c>
      <c r="B102" s="65"/>
      <c r="C102" s="45"/>
      <c r="D102" s="35">
        <v>6120980</v>
      </c>
    </row>
    <row r="103" spans="1:5" s="62" customFormat="1" ht="36" customHeight="1">
      <c r="A103" s="22" t="s">
        <v>21</v>
      </c>
      <c r="B103" s="65" t="s">
        <v>567</v>
      </c>
      <c r="C103" s="45"/>
      <c r="D103" s="36">
        <v>1249980</v>
      </c>
    </row>
    <row r="104" spans="1:5" s="62" customFormat="1" ht="36" customHeight="1">
      <c r="A104" s="22" t="s">
        <v>79</v>
      </c>
      <c r="B104" s="65" t="s">
        <v>567</v>
      </c>
      <c r="C104" s="45"/>
      <c r="D104" s="36">
        <v>300000</v>
      </c>
    </row>
    <row r="105" spans="1:5" s="62" customFormat="1" ht="36" customHeight="1">
      <c r="A105" s="22" t="s">
        <v>23</v>
      </c>
      <c r="B105" s="65" t="s">
        <v>567</v>
      </c>
      <c r="C105" s="45"/>
      <c r="D105" s="36">
        <v>1321000</v>
      </c>
    </row>
    <row r="106" spans="1:5" s="62" customFormat="1" ht="36" customHeight="1">
      <c r="A106" s="22" t="s">
        <v>98</v>
      </c>
      <c r="B106" s="65" t="s">
        <v>567</v>
      </c>
      <c r="C106" s="45"/>
      <c r="D106" s="36">
        <v>3250000</v>
      </c>
    </row>
    <row r="107" spans="1:5" s="62" customFormat="1" ht="36" customHeight="1">
      <c r="A107" s="19" t="s">
        <v>55</v>
      </c>
      <c r="B107" s="65"/>
      <c r="C107" s="45"/>
      <c r="D107" s="35">
        <v>13460845</v>
      </c>
    </row>
    <row r="108" spans="1:5" s="62" customFormat="1" ht="36" customHeight="1">
      <c r="A108" s="22" t="s">
        <v>94</v>
      </c>
      <c r="B108" s="65" t="s">
        <v>567</v>
      </c>
      <c r="C108" s="45"/>
      <c r="D108" s="36">
        <v>550000</v>
      </c>
    </row>
    <row r="109" spans="1:5" s="62" customFormat="1" ht="36" customHeight="1">
      <c r="A109" s="22" t="s">
        <v>89</v>
      </c>
      <c r="B109" s="65" t="s">
        <v>567</v>
      </c>
      <c r="C109" s="45"/>
      <c r="D109" s="36">
        <v>549998</v>
      </c>
    </row>
    <row r="110" spans="1:5" s="62" customFormat="1" ht="36" customHeight="1">
      <c r="A110" s="26" t="s">
        <v>91</v>
      </c>
      <c r="B110" s="194" t="s">
        <v>567</v>
      </c>
      <c r="C110" s="46"/>
      <c r="D110" s="38">
        <v>419160</v>
      </c>
    </row>
    <row r="111" spans="1:5" s="62" customFormat="1" ht="36" customHeight="1">
      <c r="A111" s="116" t="s">
        <v>97</v>
      </c>
      <c r="B111" s="206" t="s">
        <v>567</v>
      </c>
      <c r="C111" s="118"/>
      <c r="D111" s="119">
        <v>850000</v>
      </c>
    </row>
    <row r="112" spans="1:5" s="62" customFormat="1" ht="36" customHeight="1">
      <c r="A112" s="22" t="s">
        <v>95</v>
      </c>
      <c r="B112" s="65" t="s">
        <v>567</v>
      </c>
      <c r="C112" s="45"/>
      <c r="D112" s="36">
        <v>649967</v>
      </c>
    </row>
    <row r="113" spans="1:4" s="62" customFormat="1" ht="36" customHeight="1">
      <c r="A113" s="22" t="s">
        <v>92</v>
      </c>
      <c r="B113" s="65" t="s">
        <v>567</v>
      </c>
      <c r="C113" s="45"/>
      <c r="D113" s="36">
        <v>2039800</v>
      </c>
    </row>
    <row r="114" spans="1:4" s="62" customFormat="1" ht="36" customHeight="1">
      <c r="A114" s="22" t="s">
        <v>80</v>
      </c>
      <c r="B114" s="65" t="s">
        <v>567</v>
      </c>
      <c r="C114" s="45"/>
      <c r="D114" s="36">
        <v>736920</v>
      </c>
    </row>
    <row r="115" spans="1:4" s="62" customFormat="1" ht="36" customHeight="1">
      <c r="A115" s="22" t="s">
        <v>88</v>
      </c>
      <c r="B115" s="65" t="s">
        <v>567</v>
      </c>
      <c r="C115" s="45"/>
      <c r="D115" s="36">
        <v>600000</v>
      </c>
    </row>
    <row r="116" spans="1:4" s="62" customFormat="1" ht="36" customHeight="1">
      <c r="A116" s="22" t="s">
        <v>87</v>
      </c>
      <c r="B116" s="65" t="s">
        <v>615</v>
      </c>
      <c r="C116" s="45"/>
      <c r="D116" s="36">
        <v>1890000</v>
      </c>
    </row>
    <row r="117" spans="1:4" s="62" customFormat="1" ht="36" customHeight="1">
      <c r="A117" s="26" t="s">
        <v>80</v>
      </c>
      <c r="B117" s="194" t="s">
        <v>615</v>
      </c>
      <c r="C117" s="46"/>
      <c r="D117" s="38">
        <v>5175000</v>
      </c>
    </row>
    <row r="118" spans="1:4">
      <c r="A118" s="22"/>
      <c r="B118" s="20"/>
      <c r="C118" s="45"/>
      <c r="D118" s="36"/>
    </row>
    <row r="119" spans="1:4">
      <c r="A119" s="22"/>
      <c r="B119" s="20"/>
      <c r="C119" s="45"/>
      <c r="D119" s="36"/>
    </row>
    <row r="120" spans="1:4">
      <c r="A120" s="22"/>
      <c r="B120" s="20"/>
      <c r="C120" s="45"/>
      <c r="D120" s="36"/>
    </row>
    <row r="121" spans="1:4">
      <c r="A121" s="22"/>
      <c r="B121" s="20"/>
      <c r="C121" s="45"/>
      <c r="D121" s="36"/>
    </row>
    <row r="122" spans="1:4">
      <c r="A122" s="19"/>
      <c r="B122" s="20"/>
      <c r="C122" s="45"/>
      <c r="D122" s="35"/>
    </row>
    <row r="123" spans="1:4">
      <c r="A123" s="22"/>
      <c r="B123" s="20"/>
      <c r="C123" s="45"/>
      <c r="D123" s="36"/>
    </row>
    <row r="124" spans="1:4">
      <c r="A124" s="22"/>
      <c r="B124" s="20"/>
      <c r="C124" s="45"/>
      <c r="D124" s="36"/>
    </row>
    <row r="125" spans="1:4">
      <c r="A125" s="22"/>
      <c r="B125" s="20"/>
      <c r="C125" s="45"/>
      <c r="D125" s="36"/>
    </row>
    <row r="126" spans="1:4">
      <c r="A126" s="22"/>
      <c r="B126" s="20"/>
      <c r="C126" s="45"/>
      <c r="D126" s="36"/>
    </row>
    <row r="127" spans="1:4">
      <c r="A127" s="22"/>
      <c r="B127" s="20"/>
      <c r="C127" s="45"/>
      <c r="D127" s="36"/>
    </row>
    <row r="128" spans="1:4">
      <c r="A128" s="22"/>
      <c r="B128" s="20"/>
      <c r="C128" s="45"/>
      <c r="D128" s="36"/>
    </row>
    <row r="129" spans="1:4">
      <c r="A129" s="22"/>
      <c r="B129" s="20"/>
      <c r="C129" s="45"/>
      <c r="D129" s="36"/>
    </row>
    <row r="130" spans="1:4">
      <c r="A130" s="22"/>
      <c r="B130" s="20"/>
      <c r="C130" s="45"/>
      <c r="D130" s="36"/>
    </row>
    <row r="131" spans="1:4">
      <c r="A131" s="26"/>
      <c r="B131" s="23"/>
      <c r="C131" s="46"/>
      <c r="D131" s="38"/>
    </row>
    <row r="132" spans="1:4">
      <c r="A132" s="116"/>
      <c r="B132" s="117"/>
      <c r="C132" s="118"/>
      <c r="D132" s="119"/>
    </row>
    <row r="133" spans="1:4">
      <c r="A133" s="22"/>
      <c r="B133" s="20"/>
      <c r="C133" s="45"/>
      <c r="D133" s="36"/>
    </row>
    <row r="134" spans="1:4">
      <c r="A134" s="22"/>
      <c r="B134" s="20"/>
      <c r="C134" s="45"/>
      <c r="D134" s="36"/>
    </row>
    <row r="135" spans="1:4">
      <c r="A135" s="22"/>
      <c r="B135" s="20"/>
      <c r="C135" s="45"/>
      <c r="D135" s="36"/>
    </row>
    <row r="136" spans="1:4">
      <c r="A136" s="22"/>
      <c r="B136" s="20"/>
      <c r="C136" s="45"/>
      <c r="D136" s="36"/>
    </row>
    <row r="137" spans="1:4">
      <c r="A137" s="19"/>
      <c r="B137" s="20"/>
      <c r="C137" s="45"/>
      <c r="D137" s="35"/>
    </row>
    <row r="138" spans="1:4">
      <c r="A138" s="22"/>
      <c r="B138" s="20"/>
      <c r="C138" s="45"/>
      <c r="D138" s="36"/>
    </row>
    <row r="139" spans="1:4">
      <c r="A139" s="22"/>
      <c r="B139" s="20"/>
      <c r="C139" s="45"/>
      <c r="D139" s="36"/>
    </row>
    <row r="140" spans="1:4">
      <c r="A140" s="65"/>
      <c r="B140" s="20"/>
      <c r="C140" s="182"/>
      <c r="D140" s="36"/>
    </row>
    <row r="141" spans="1:4">
      <c r="A141" s="19"/>
      <c r="B141" s="20"/>
      <c r="C141" s="20"/>
      <c r="D141" s="35"/>
    </row>
    <row r="142" spans="1:4">
      <c r="A142" s="22"/>
      <c r="B142" s="20"/>
      <c r="C142" s="45"/>
      <c r="D142" s="36"/>
    </row>
    <row r="143" spans="1:4">
      <c r="A143" s="22"/>
      <c r="B143" s="20"/>
      <c r="C143" s="45"/>
      <c r="D143" s="36"/>
    </row>
    <row r="144" spans="1:4">
      <c r="A144" s="22"/>
      <c r="B144" s="20"/>
      <c r="C144" s="45"/>
      <c r="D144" s="36"/>
    </row>
    <row r="145" spans="1:4">
      <c r="A145" s="22"/>
      <c r="B145" s="20"/>
      <c r="C145" s="45"/>
      <c r="D145" s="36"/>
    </row>
    <row r="146" spans="1:4">
      <c r="A146" s="22"/>
      <c r="B146" s="20"/>
      <c r="C146" s="45"/>
      <c r="D146" s="36"/>
    </row>
    <row r="147" spans="1:4">
      <c r="A147" s="22"/>
      <c r="B147" s="20"/>
      <c r="C147" s="45"/>
      <c r="D147" s="36"/>
    </row>
    <row r="148" spans="1:4">
      <c r="A148" s="19"/>
      <c r="B148" s="20"/>
      <c r="C148" s="45"/>
      <c r="D148" s="35"/>
    </row>
    <row r="149" spans="1:4">
      <c r="A149" s="26"/>
      <c r="B149" s="23"/>
      <c r="C149" s="46"/>
      <c r="D149" s="38"/>
    </row>
    <row r="150" spans="1:4">
      <c r="A150" s="116"/>
      <c r="B150" s="117"/>
      <c r="C150" s="118"/>
      <c r="D150" s="119"/>
    </row>
    <row r="151" spans="1:4">
      <c r="A151" s="22"/>
      <c r="B151" s="20"/>
      <c r="C151" s="45"/>
      <c r="D151" s="36"/>
    </row>
    <row r="152" spans="1:4">
      <c r="A152" s="22"/>
      <c r="B152" s="20"/>
      <c r="C152" s="45"/>
      <c r="D152" s="36"/>
    </row>
    <row r="153" spans="1:4">
      <c r="A153" s="22"/>
      <c r="B153" s="20"/>
      <c r="C153" s="45"/>
      <c r="D153" s="36"/>
    </row>
    <row r="154" spans="1:4">
      <c r="A154" s="22"/>
      <c r="B154" s="20"/>
      <c r="C154" s="45"/>
      <c r="D154" s="36"/>
    </row>
    <row r="155" spans="1:4">
      <c r="A155" s="22"/>
      <c r="B155" s="20"/>
      <c r="C155" s="45"/>
      <c r="D155" s="36"/>
    </row>
    <row r="156" spans="1:4">
      <c r="A156" s="22"/>
      <c r="B156" s="20"/>
      <c r="C156" s="45"/>
      <c r="D156" s="36"/>
    </row>
    <row r="157" spans="1:4">
      <c r="A157" s="22"/>
      <c r="B157" s="20"/>
      <c r="C157" s="45"/>
      <c r="D157" s="36"/>
    </row>
    <row r="158" spans="1:4">
      <c r="A158" s="22"/>
      <c r="B158" s="20"/>
      <c r="C158" s="45"/>
      <c r="D158" s="36"/>
    </row>
    <row r="159" spans="1:4">
      <c r="A159" s="22"/>
      <c r="B159" s="20"/>
      <c r="C159" s="45"/>
      <c r="D159" s="36"/>
    </row>
    <row r="160" spans="1:4">
      <c r="A160" s="22"/>
      <c r="B160" s="20"/>
      <c r="C160" s="45"/>
      <c r="D160" s="36"/>
    </row>
    <row r="161" spans="1:4">
      <c r="A161" s="22"/>
      <c r="B161" s="20"/>
      <c r="C161" s="45"/>
      <c r="D161" s="36"/>
    </row>
    <row r="162" spans="1:4">
      <c r="A162" s="22"/>
      <c r="B162" s="20"/>
      <c r="C162" s="45"/>
      <c r="D162" s="36"/>
    </row>
    <row r="163" spans="1:4">
      <c r="A163" s="26"/>
      <c r="B163" s="23"/>
      <c r="C163" s="46"/>
      <c r="D163" s="38"/>
    </row>
    <row r="164" spans="1:4" ht="19.8">
      <c r="A164" s="181"/>
      <c r="B164" s="181"/>
      <c r="C164" s="181"/>
      <c r="D164" s="181"/>
    </row>
    <row r="165" spans="1:4">
      <c r="B165" s="177"/>
    </row>
    <row r="166" spans="1:4">
      <c r="A166" s="180"/>
      <c r="B166" s="180"/>
      <c r="C166" s="180"/>
      <c r="D166" s="179"/>
    </row>
    <row r="167" spans="1:4">
      <c r="B167" s="177"/>
    </row>
    <row r="168" spans="1:4">
      <c r="B168" s="177"/>
    </row>
    <row r="169" spans="1:4">
      <c r="B169" s="177"/>
    </row>
    <row r="170" spans="1:4">
      <c r="B170" s="177"/>
    </row>
    <row r="171" spans="1:4">
      <c r="B171" s="177"/>
    </row>
    <row r="172" spans="1:4">
      <c r="B172" s="177"/>
    </row>
    <row r="173" spans="1:4">
      <c r="B173" s="177"/>
    </row>
    <row r="174" spans="1:4">
      <c r="B174" s="177"/>
    </row>
    <row r="175" spans="1:4">
      <c r="B175" s="177"/>
    </row>
    <row r="176" spans="1:4">
      <c r="B176" s="177"/>
    </row>
    <row r="177" spans="2:2">
      <c r="B177" s="177"/>
    </row>
    <row r="178" spans="2:2">
      <c r="B178" s="177"/>
    </row>
    <row r="179" spans="2:2">
      <c r="B179" s="177"/>
    </row>
    <row r="180" spans="2:2">
      <c r="B180" s="177"/>
    </row>
    <row r="181" spans="2:2">
      <c r="B181" s="177"/>
    </row>
    <row r="182" spans="2:2">
      <c r="B182" s="177"/>
    </row>
  </sheetData>
  <mergeCells count="3">
    <mergeCell ref="B4:C4"/>
    <mergeCell ref="A2:D2"/>
    <mergeCell ref="A3:D3"/>
  </mergeCells>
  <phoneticPr fontId="37" type="noConversion"/>
  <printOptions horizontalCentered="1"/>
  <pageMargins left="0.70866141732283472" right="0.70866141732283472" top="0.47244094488188981" bottom="0.47244094488188981" header="0.31496062992125984" footer="0.19685039370078741"/>
  <pageSetup paperSize="9" scale="93" fitToHeight="100" pageOrder="overThenDown" orientation="portrait" r:id="rId1"/>
  <headerFooter>
    <oddHeader>&amp;R&amp;"標楷體,標準"&amp;16附表</oddHeader>
    <oddFooter>&amp;C&amp;"標楷體,標準"&amp;16&amp;P</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47"/>
  <sheetViews>
    <sheetView view="pageBreakPreview" topLeftCell="A2" zoomScale="80" zoomScaleNormal="100" zoomScaleSheetLayoutView="80" workbookViewId="0">
      <selection activeCell="F2" sqref="F1:F1048576"/>
    </sheetView>
  </sheetViews>
  <sheetFormatPr defaultColWidth="9" defaultRowHeight="15.6"/>
  <cols>
    <col min="1" max="1" width="20.77734375" style="55" customWidth="1"/>
    <col min="2" max="2" width="30.77734375" style="55" customWidth="1"/>
    <col min="3" max="5" width="20.77734375" style="55" customWidth="1"/>
    <col min="6" max="6" width="20.77734375" style="55" hidden="1" customWidth="1"/>
    <col min="7" max="16384" width="9" style="55"/>
  </cols>
  <sheetData>
    <row r="1" spans="1:6" ht="19.8" hidden="1">
      <c r="A1" s="138" t="s">
        <v>81</v>
      </c>
      <c r="B1" s="138" t="s">
        <v>268</v>
      </c>
      <c r="C1" s="138" t="s">
        <v>81</v>
      </c>
      <c r="D1" s="138" t="s">
        <v>81</v>
      </c>
      <c r="F1" s="139" t="s">
        <v>106</v>
      </c>
    </row>
    <row r="2" spans="1:6" s="59" customFormat="1" ht="21" customHeight="1">
      <c r="A2" s="229" t="s">
        <v>131</v>
      </c>
      <c r="B2" s="229"/>
      <c r="C2" s="229"/>
      <c r="D2" s="229"/>
      <c r="F2" s="142" t="s">
        <v>106</v>
      </c>
    </row>
    <row r="3" spans="1:6" s="59" customFormat="1" ht="21" customHeight="1">
      <c r="A3" s="230" t="s">
        <v>255</v>
      </c>
      <c r="B3" s="230"/>
      <c r="C3" s="230"/>
      <c r="D3" s="230"/>
      <c r="F3" s="142" t="s">
        <v>105</v>
      </c>
    </row>
    <row r="4" spans="1:6" s="59" customFormat="1" ht="15.9" customHeight="1">
      <c r="A4" s="63"/>
      <c r="B4" s="238" t="s">
        <v>265</v>
      </c>
      <c r="C4" s="238"/>
      <c r="D4" s="130" t="s">
        <v>44</v>
      </c>
      <c r="F4" s="142" t="s">
        <v>267</v>
      </c>
    </row>
    <row r="5" spans="1:6" s="59" customFormat="1" ht="36" customHeight="1">
      <c r="A5" s="144" t="s">
        <v>258</v>
      </c>
      <c r="B5" s="143" t="s">
        <v>275</v>
      </c>
      <c r="C5" s="143" t="s">
        <v>266</v>
      </c>
      <c r="D5" s="64" t="s">
        <v>257</v>
      </c>
      <c r="F5" s="142" t="s">
        <v>269</v>
      </c>
    </row>
    <row r="6" spans="1:6" s="7" customFormat="1" ht="36" customHeight="1">
      <c r="A6" s="109" t="s">
        <v>131</v>
      </c>
      <c r="B6" s="16"/>
      <c r="C6" s="16"/>
      <c r="D6" s="111">
        <f>D7</f>
        <v>329165874</v>
      </c>
      <c r="F6" s="142" t="s">
        <v>102</v>
      </c>
    </row>
    <row r="7" spans="1:6" s="7" customFormat="1" ht="36" customHeight="1">
      <c r="A7" s="112" t="s">
        <v>118</v>
      </c>
      <c r="B7" s="61"/>
      <c r="C7" s="61" t="s">
        <v>118</v>
      </c>
      <c r="D7" s="35">
        <f>D8+D41+D133</f>
        <v>329165874</v>
      </c>
      <c r="F7" s="49"/>
    </row>
    <row r="8" spans="1:6" s="56" customFormat="1" ht="36" customHeight="1">
      <c r="A8" s="19" t="s">
        <v>54</v>
      </c>
      <c r="B8" s="24"/>
      <c r="C8" s="20"/>
      <c r="D8" s="35">
        <f>SUM(D9:D40)</f>
        <v>111478690</v>
      </c>
    </row>
    <row r="9" spans="1:6" s="56" customFormat="1" ht="36" customHeight="1">
      <c r="A9" s="21" t="s">
        <v>46</v>
      </c>
      <c r="B9" s="20" t="s">
        <v>110</v>
      </c>
      <c r="C9" s="20"/>
      <c r="D9" s="35">
        <v>5758580</v>
      </c>
    </row>
    <row r="10" spans="1:6" s="56" customFormat="1" ht="36" customHeight="1">
      <c r="A10" s="21" t="s">
        <v>46</v>
      </c>
      <c r="B10" s="20" t="s">
        <v>111</v>
      </c>
      <c r="C10" s="20"/>
      <c r="D10" s="35">
        <v>330000</v>
      </c>
    </row>
    <row r="11" spans="1:6" s="56" customFormat="1" ht="36" customHeight="1">
      <c r="A11" s="21" t="s">
        <v>46</v>
      </c>
      <c r="B11" s="20" t="s">
        <v>117</v>
      </c>
      <c r="C11" s="20"/>
      <c r="D11" s="35">
        <v>322000</v>
      </c>
    </row>
    <row r="12" spans="1:6" s="56" customFormat="1" ht="36" customHeight="1">
      <c r="A12" s="21" t="s">
        <v>46</v>
      </c>
      <c r="B12" s="20" t="s">
        <v>108</v>
      </c>
      <c r="C12" s="20"/>
      <c r="D12" s="35">
        <v>3171680</v>
      </c>
    </row>
    <row r="13" spans="1:6" s="56" customFormat="1" ht="36" customHeight="1">
      <c r="A13" s="21" t="s">
        <v>46</v>
      </c>
      <c r="B13" s="20" t="s">
        <v>113</v>
      </c>
      <c r="C13" s="20"/>
      <c r="D13" s="35">
        <v>3533722</v>
      </c>
    </row>
    <row r="14" spans="1:6" s="56" customFormat="1" ht="36" customHeight="1">
      <c r="A14" s="21" t="s">
        <v>47</v>
      </c>
      <c r="B14" s="20" t="s">
        <v>110</v>
      </c>
      <c r="C14" s="20"/>
      <c r="D14" s="35">
        <v>2852050</v>
      </c>
    </row>
    <row r="15" spans="1:6" s="56" customFormat="1" ht="36" customHeight="1">
      <c r="A15" s="21" t="s">
        <v>47</v>
      </c>
      <c r="B15" s="20" t="s">
        <v>111</v>
      </c>
      <c r="C15" s="20"/>
      <c r="D15" s="35">
        <v>339000</v>
      </c>
    </row>
    <row r="16" spans="1:6" s="56" customFormat="1" ht="36" customHeight="1">
      <c r="A16" s="21" t="s">
        <v>47</v>
      </c>
      <c r="B16" s="20" t="s">
        <v>109</v>
      </c>
      <c r="C16" s="20"/>
      <c r="D16" s="35">
        <v>218000</v>
      </c>
    </row>
    <row r="17" spans="1:4" s="56" customFormat="1" ht="36" customHeight="1">
      <c r="A17" s="21" t="s">
        <v>47</v>
      </c>
      <c r="B17" s="20" t="s">
        <v>108</v>
      </c>
      <c r="C17" s="20"/>
      <c r="D17" s="35">
        <v>7767347</v>
      </c>
    </row>
    <row r="18" spans="1:4" s="56" customFormat="1" ht="36" customHeight="1">
      <c r="A18" s="21" t="s">
        <v>47</v>
      </c>
      <c r="B18" s="20" t="s">
        <v>113</v>
      </c>
      <c r="C18" s="20"/>
      <c r="D18" s="35">
        <v>1211481</v>
      </c>
    </row>
    <row r="19" spans="1:4" s="56" customFormat="1" ht="36" customHeight="1">
      <c r="A19" s="21" t="s">
        <v>42</v>
      </c>
      <c r="B19" s="20" t="s">
        <v>110</v>
      </c>
      <c r="C19" s="20"/>
      <c r="D19" s="35">
        <v>4281460</v>
      </c>
    </row>
    <row r="20" spans="1:4" s="56" customFormat="1" ht="36" customHeight="1">
      <c r="A20" s="21" t="s">
        <v>42</v>
      </c>
      <c r="B20" s="20" t="s">
        <v>111</v>
      </c>
      <c r="C20" s="20"/>
      <c r="D20" s="35">
        <v>240000</v>
      </c>
    </row>
    <row r="21" spans="1:4" s="56" customFormat="1" ht="36" customHeight="1">
      <c r="A21" s="21" t="s">
        <v>42</v>
      </c>
      <c r="B21" s="20" t="s">
        <v>109</v>
      </c>
      <c r="C21" s="20"/>
      <c r="D21" s="35">
        <v>187000</v>
      </c>
    </row>
    <row r="22" spans="1:4" s="56" customFormat="1" ht="36" customHeight="1">
      <c r="A22" s="21" t="s">
        <v>42</v>
      </c>
      <c r="B22" s="20" t="s">
        <v>108</v>
      </c>
      <c r="C22" s="20"/>
      <c r="D22" s="35">
        <v>6094680</v>
      </c>
    </row>
    <row r="23" spans="1:4" s="56" customFormat="1" ht="36" customHeight="1">
      <c r="A23" s="21" t="s">
        <v>42</v>
      </c>
      <c r="B23" s="20" t="s">
        <v>113</v>
      </c>
      <c r="C23" s="20"/>
      <c r="D23" s="35">
        <v>723482</v>
      </c>
    </row>
    <row r="24" spans="1:4" s="56" customFormat="1" ht="36" customHeight="1">
      <c r="A24" s="21" t="s">
        <v>16</v>
      </c>
      <c r="B24" s="20" t="s">
        <v>110</v>
      </c>
      <c r="C24" s="20"/>
      <c r="D24" s="35">
        <v>5927462</v>
      </c>
    </row>
    <row r="25" spans="1:4" s="56" customFormat="1" ht="36" customHeight="1">
      <c r="A25" s="21" t="s">
        <v>16</v>
      </c>
      <c r="B25" s="20" t="s">
        <v>111</v>
      </c>
      <c r="C25" s="20"/>
      <c r="D25" s="35">
        <v>309000</v>
      </c>
    </row>
    <row r="26" spans="1:4" s="56" customFormat="1" ht="36" customHeight="1">
      <c r="A26" s="57" t="s">
        <v>16</v>
      </c>
      <c r="B26" s="23" t="s">
        <v>109</v>
      </c>
      <c r="C26" s="23"/>
      <c r="D26" s="43">
        <v>253000</v>
      </c>
    </row>
    <row r="27" spans="1:4" s="56" customFormat="1" ht="36" customHeight="1">
      <c r="A27" s="136" t="s">
        <v>16</v>
      </c>
      <c r="B27" s="117" t="s">
        <v>108</v>
      </c>
      <c r="C27" s="117"/>
      <c r="D27" s="120">
        <v>3856463</v>
      </c>
    </row>
    <row r="28" spans="1:4" s="56" customFormat="1" ht="36" customHeight="1">
      <c r="A28" s="21" t="s">
        <v>16</v>
      </c>
      <c r="B28" s="20" t="s">
        <v>107</v>
      </c>
      <c r="C28" s="20"/>
      <c r="D28" s="35">
        <v>6009000</v>
      </c>
    </row>
    <row r="29" spans="1:4" s="56" customFormat="1" ht="36" customHeight="1">
      <c r="A29" s="21" t="s">
        <v>48</v>
      </c>
      <c r="B29" s="20" t="s">
        <v>110</v>
      </c>
      <c r="C29" s="20"/>
      <c r="D29" s="35">
        <v>7117000</v>
      </c>
    </row>
    <row r="30" spans="1:4" s="58" customFormat="1" ht="36" customHeight="1">
      <c r="A30" s="21" t="s">
        <v>48</v>
      </c>
      <c r="B30" s="20" t="s">
        <v>111</v>
      </c>
      <c r="C30" s="20"/>
      <c r="D30" s="35">
        <v>111000</v>
      </c>
    </row>
    <row r="31" spans="1:4" s="56" customFormat="1" ht="36" customHeight="1">
      <c r="A31" s="21" t="s">
        <v>48</v>
      </c>
      <c r="B31" s="20" t="s">
        <v>109</v>
      </c>
      <c r="C31" s="20"/>
      <c r="D31" s="35">
        <v>207000</v>
      </c>
    </row>
    <row r="32" spans="1:4" s="56" customFormat="1" ht="36" customHeight="1">
      <c r="A32" s="21" t="s">
        <v>48</v>
      </c>
      <c r="B32" s="20" t="s">
        <v>108</v>
      </c>
      <c r="C32" s="20"/>
      <c r="D32" s="35">
        <v>4943835</v>
      </c>
    </row>
    <row r="33" spans="1:4" s="56" customFormat="1" ht="36" customHeight="1">
      <c r="A33" s="21" t="s">
        <v>48</v>
      </c>
      <c r="B33" s="20" t="s">
        <v>113</v>
      </c>
      <c r="C33" s="20"/>
      <c r="D33" s="35">
        <v>4277886</v>
      </c>
    </row>
    <row r="34" spans="1:4" s="56" customFormat="1" ht="36" customHeight="1">
      <c r="A34" s="21" t="s">
        <v>48</v>
      </c>
      <c r="B34" s="20" t="s">
        <v>107</v>
      </c>
      <c r="C34" s="20"/>
      <c r="D34" s="35">
        <v>6160000</v>
      </c>
    </row>
    <row r="35" spans="1:4" s="56" customFormat="1" ht="36" customHeight="1">
      <c r="A35" s="21" t="s">
        <v>11</v>
      </c>
      <c r="B35" s="20" t="s">
        <v>110</v>
      </c>
      <c r="C35" s="20"/>
      <c r="D35" s="35">
        <v>7400796</v>
      </c>
    </row>
    <row r="36" spans="1:4" s="56" customFormat="1" ht="36" customHeight="1">
      <c r="A36" s="21" t="s">
        <v>11</v>
      </c>
      <c r="B36" s="20" t="s">
        <v>111</v>
      </c>
      <c r="C36" s="20"/>
      <c r="D36" s="35">
        <v>177000</v>
      </c>
    </row>
    <row r="37" spans="1:4" s="56" customFormat="1" ht="36" customHeight="1">
      <c r="A37" s="21" t="s">
        <v>11</v>
      </c>
      <c r="B37" s="20" t="s">
        <v>109</v>
      </c>
      <c r="C37" s="20"/>
      <c r="D37" s="35">
        <v>285000</v>
      </c>
    </row>
    <row r="38" spans="1:4" s="56" customFormat="1" ht="36" customHeight="1">
      <c r="A38" s="21" t="s">
        <v>11</v>
      </c>
      <c r="B38" s="20" t="s">
        <v>108</v>
      </c>
      <c r="C38" s="20"/>
      <c r="D38" s="35">
        <v>9298358</v>
      </c>
    </row>
    <row r="39" spans="1:4" s="56" customFormat="1" ht="36" customHeight="1">
      <c r="A39" s="21" t="s">
        <v>11</v>
      </c>
      <c r="B39" s="20" t="s">
        <v>113</v>
      </c>
      <c r="C39" s="20"/>
      <c r="D39" s="35">
        <v>14935408</v>
      </c>
    </row>
    <row r="40" spans="1:4" s="56" customFormat="1" ht="36" customHeight="1">
      <c r="A40" s="21" t="s">
        <v>11</v>
      </c>
      <c r="B40" s="20" t="s">
        <v>107</v>
      </c>
      <c r="C40" s="20"/>
      <c r="D40" s="35">
        <v>3180000</v>
      </c>
    </row>
    <row r="41" spans="1:4" s="56" customFormat="1" ht="36" customHeight="1">
      <c r="A41" s="19" t="s">
        <v>116</v>
      </c>
      <c r="B41" s="20"/>
      <c r="C41" s="20"/>
      <c r="D41" s="35">
        <f>SUM(D42:D132)</f>
        <v>203422494</v>
      </c>
    </row>
    <row r="42" spans="1:4" s="56" customFormat="1" ht="36" customHeight="1">
      <c r="A42" s="21" t="s">
        <v>41</v>
      </c>
      <c r="B42" s="20" t="s">
        <v>110</v>
      </c>
      <c r="C42" s="20"/>
      <c r="D42" s="35">
        <v>4255938</v>
      </c>
    </row>
    <row r="43" spans="1:4" s="56" customFormat="1" ht="36" customHeight="1">
      <c r="A43" s="21" t="s">
        <v>41</v>
      </c>
      <c r="B43" s="20" t="s">
        <v>111</v>
      </c>
      <c r="C43" s="20"/>
      <c r="D43" s="35">
        <v>36000</v>
      </c>
    </row>
    <row r="44" spans="1:4" s="56" customFormat="1" ht="36" customHeight="1">
      <c r="A44" s="21" t="s">
        <v>41</v>
      </c>
      <c r="B44" s="20" t="s">
        <v>109</v>
      </c>
      <c r="C44" s="20"/>
      <c r="D44" s="35">
        <v>51000</v>
      </c>
    </row>
    <row r="45" spans="1:4" s="56" customFormat="1" ht="36" customHeight="1">
      <c r="A45" s="21" t="s">
        <v>41</v>
      </c>
      <c r="B45" s="20" t="s">
        <v>108</v>
      </c>
      <c r="C45" s="20"/>
      <c r="D45" s="35">
        <v>1241148</v>
      </c>
    </row>
    <row r="46" spans="1:4" s="56" customFormat="1" ht="36" customHeight="1">
      <c r="A46" s="21" t="s">
        <v>41</v>
      </c>
      <c r="B46" s="20" t="s">
        <v>113</v>
      </c>
      <c r="C46" s="20"/>
      <c r="D46" s="35">
        <v>4594381</v>
      </c>
    </row>
    <row r="47" spans="1:4" s="56" customFormat="1" ht="36" customHeight="1">
      <c r="A47" s="57" t="s">
        <v>41</v>
      </c>
      <c r="B47" s="23" t="s">
        <v>107</v>
      </c>
      <c r="C47" s="23"/>
      <c r="D47" s="43">
        <v>3533000</v>
      </c>
    </row>
    <row r="48" spans="1:4" s="56" customFormat="1" ht="36" customHeight="1">
      <c r="A48" s="136" t="s">
        <v>49</v>
      </c>
      <c r="B48" s="117" t="s">
        <v>110</v>
      </c>
      <c r="C48" s="117"/>
      <c r="D48" s="120">
        <v>3685996</v>
      </c>
    </row>
    <row r="49" spans="1:4" s="58" customFormat="1" ht="36" customHeight="1">
      <c r="A49" s="21" t="s">
        <v>49</v>
      </c>
      <c r="B49" s="20" t="s">
        <v>111</v>
      </c>
      <c r="C49" s="20"/>
      <c r="D49" s="35">
        <v>69000</v>
      </c>
    </row>
    <row r="50" spans="1:4" s="56" customFormat="1" ht="36" customHeight="1">
      <c r="A50" s="21" t="s">
        <v>49</v>
      </c>
      <c r="B50" s="20" t="s">
        <v>109</v>
      </c>
      <c r="C50" s="20"/>
      <c r="D50" s="35">
        <v>41000</v>
      </c>
    </row>
    <row r="51" spans="1:4" s="56" customFormat="1" ht="36" customHeight="1">
      <c r="A51" s="21" t="s">
        <v>49</v>
      </c>
      <c r="B51" s="20" t="s">
        <v>108</v>
      </c>
      <c r="C51" s="20"/>
      <c r="D51" s="35">
        <v>475000</v>
      </c>
    </row>
    <row r="52" spans="1:4" s="56" customFormat="1" ht="36" customHeight="1">
      <c r="A52" s="21" t="s">
        <v>49</v>
      </c>
      <c r="B52" s="20" t="s">
        <v>113</v>
      </c>
      <c r="C52" s="20"/>
      <c r="D52" s="35">
        <v>3329780</v>
      </c>
    </row>
    <row r="53" spans="1:4" s="56" customFormat="1" ht="36" customHeight="1">
      <c r="A53" s="21" t="s">
        <v>49</v>
      </c>
      <c r="B53" s="20" t="s">
        <v>107</v>
      </c>
      <c r="C53" s="20"/>
      <c r="D53" s="35">
        <v>1776000</v>
      </c>
    </row>
    <row r="54" spans="1:4" s="56" customFormat="1" ht="36" customHeight="1">
      <c r="A54" s="21" t="s">
        <v>40</v>
      </c>
      <c r="B54" s="20" t="s">
        <v>110</v>
      </c>
      <c r="C54" s="20"/>
      <c r="D54" s="35">
        <v>4595982</v>
      </c>
    </row>
    <row r="55" spans="1:4" s="56" customFormat="1" ht="36" customHeight="1">
      <c r="A55" s="21" t="s">
        <v>40</v>
      </c>
      <c r="B55" s="20" t="s">
        <v>111</v>
      </c>
      <c r="C55" s="20"/>
      <c r="D55" s="35">
        <v>117000</v>
      </c>
    </row>
    <row r="56" spans="1:4" s="56" customFormat="1" ht="36" customHeight="1">
      <c r="A56" s="21" t="s">
        <v>40</v>
      </c>
      <c r="B56" s="20" t="s">
        <v>109</v>
      </c>
      <c r="C56" s="20"/>
      <c r="D56" s="35">
        <v>51685</v>
      </c>
    </row>
    <row r="57" spans="1:4" s="56" customFormat="1" ht="36" customHeight="1">
      <c r="A57" s="21" t="s">
        <v>40</v>
      </c>
      <c r="B57" s="20" t="s">
        <v>108</v>
      </c>
      <c r="C57" s="20"/>
      <c r="D57" s="35">
        <v>1917900</v>
      </c>
    </row>
    <row r="58" spans="1:4" s="56" customFormat="1" ht="36" customHeight="1">
      <c r="A58" s="21" t="s">
        <v>40</v>
      </c>
      <c r="B58" s="20" t="s">
        <v>113</v>
      </c>
      <c r="C58" s="20"/>
      <c r="D58" s="35">
        <v>703584</v>
      </c>
    </row>
    <row r="59" spans="1:4" s="56" customFormat="1" ht="36" customHeight="1">
      <c r="A59" s="21" t="s">
        <v>40</v>
      </c>
      <c r="B59" s="20" t="s">
        <v>107</v>
      </c>
      <c r="C59" s="20"/>
      <c r="D59" s="35">
        <v>2981000</v>
      </c>
    </row>
    <row r="60" spans="1:4" s="56" customFormat="1" ht="36" customHeight="1">
      <c r="A60" s="21" t="s">
        <v>31</v>
      </c>
      <c r="B60" s="20" t="s">
        <v>110</v>
      </c>
      <c r="C60" s="20"/>
      <c r="D60" s="35">
        <v>3405580</v>
      </c>
    </row>
    <row r="61" spans="1:4" s="56" customFormat="1" ht="36" customHeight="1">
      <c r="A61" s="21" t="s">
        <v>31</v>
      </c>
      <c r="B61" s="20" t="s">
        <v>111</v>
      </c>
      <c r="C61" s="20"/>
      <c r="D61" s="35">
        <v>87000</v>
      </c>
    </row>
    <row r="62" spans="1:4" s="56" customFormat="1" ht="36" customHeight="1">
      <c r="A62" s="21" t="s">
        <v>31</v>
      </c>
      <c r="B62" s="20" t="s">
        <v>109</v>
      </c>
      <c r="C62" s="20"/>
      <c r="D62" s="35">
        <v>41000</v>
      </c>
    </row>
    <row r="63" spans="1:4" s="56" customFormat="1" ht="36" customHeight="1">
      <c r="A63" s="21" t="s">
        <v>31</v>
      </c>
      <c r="B63" s="20" t="s">
        <v>108</v>
      </c>
      <c r="C63" s="20"/>
      <c r="D63" s="35">
        <v>580800</v>
      </c>
    </row>
    <row r="64" spans="1:4" s="56" customFormat="1" ht="36" customHeight="1">
      <c r="A64" s="21" t="s">
        <v>31</v>
      </c>
      <c r="B64" s="20" t="s">
        <v>113</v>
      </c>
      <c r="C64" s="20"/>
      <c r="D64" s="35">
        <v>1228905</v>
      </c>
    </row>
    <row r="65" spans="1:4" s="56" customFormat="1" ht="36" customHeight="1">
      <c r="A65" s="21" t="s">
        <v>31</v>
      </c>
      <c r="B65" s="20" t="s">
        <v>107</v>
      </c>
      <c r="C65" s="20"/>
      <c r="D65" s="35">
        <v>2128000</v>
      </c>
    </row>
    <row r="66" spans="1:4" s="56" customFormat="1" ht="36" customHeight="1">
      <c r="A66" s="21" t="s">
        <v>39</v>
      </c>
      <c r="B66" s="20" t="s">
        <v>110</v>
      </c>
      <c r="C66" s="20"/>
      <c r="D66" s="35">
        <v>4859536</v>
      </c>
    </row>
    <row r="67" spans="1:4" s="56" customFormat="1" ht="36" customHeight="1">
      <c r="A67" s="21" t="s">
        <v>39</v>
      </c>
      <c r="B67" s="20" t="s">
        <v>111</v>
      </c>
      <c r="C67" s="20"/>
      <c r="D67" s="35">
        <v>45000</v>
      </c>
    </row>
    <row r="68" spans="1:4" s="56" customFormat="1" ht="36" customHeight="1">
      <c r="A68" s="57" t="s">
        <v>39</v>
      </c>
      <c r="B68" s="23" t="s">
        <v>109</v>
      </c>
      <c r="C68" s="23"/>
      <c r="D68" s="43">
        <v>63000</v>
      </c>
    </row>
    <row r="69" spans="1:4" s="56" customFormat="1" ht="36" customHeight="1">
      <c r="A69" s="136" t="s">
        <v>39</v>
      </c>
      <c r="B69" s="117" t="s">
        <v>108</v>
      </c>
      <c r="C69" s="117"/>
      <c r="D69" s="120">
        <v>2221350</v>
      </c>
    </row>
    <row r="70" spans="1:4" s="56" customFormat="1" ht="36" customHeight="1">
      <c r="A70" s="21" t="s">
        <v>39</v>
      </c>
      <c r="B70" s="20" t="s">
        <v>113</v>
      </c>
      <c r="C70" s="20"/>
      <c r="D70" s="35">
        <v>1165480</v>
      </c>
    </row>
    <row r="71" spans="1:4" s="56" customFormat="1" ht="36" customHeight="1">
      <c r="A71" s="21" t="s">
        <v>39</v>
      </c>
      <c r="B71" s="20" t="s">
        <v>107</v>
      </c>
      <c r="C71" s="20"/>
      <c r="D71" s="35">
        <v>4960000</v>
      </c>
    </row>
    <row r="72" spans="1:4" s="56" customFormat="1" ht="36" customHeight="1">
      <c r="A72" s="21" t="s">
        <v>38</v>
      </c>
      <c r="B72" s="20" t="s">
        <v>110</v>
      </c>
      <c r="C72" s="20"/>
      <c r="D72" s="35">
        <v>5547566</v>
      </c>
    </row>
    <row r="73" spans="1:4" s="56" customFormat="1" ht="36" customHeight="1">
      <c r="A73" s="21" t="s">
        <v>38</v>
      </c>
      <c r="B73" s="20" t="s">
        <v>111</v>
      </c>
      <c r="C73" s="20"/>
      <c r="D73" s="35">
        <v>69000</v>
      </c>
    </row>
    <row r="74" spans="1:4" s="56" customFormat="1" ht="36" customHeight="1">
      <c r="A74" s="21" t="s">
        <v>38</v>
      </c>
      <c r="B74" s="20" t="s">
        <v>109</v>
      </c>
      <c r="C74" s="20"/>
      <c r="D74" s="35">
        <v>139000</v>
      </c>
    </row>
    <row r="75" spans="1:4" s="56" customFormat="1" ht="36" customHeight="1">
      <c r="A75" s="21" t="s">
        <v>38</v>
      </c>
      <c r="B75" s="20" t="s">
        <v>108</v>
      </c>
      <c r="C75" s="20"/>
      <c r="D75" s="35">
        <v>4100048</v>
      </c>
    </row>
    <row r="76" spans="1:4" s="56" customFormat="1" ht="36" customHeight="1">
      <c r="A76" s="21" t="s">
        <v>38</v>
      </c>
      <c r="B76" s="20" t="s">
        <v>113</v>
      </c>
      <c r="C76" s="20"/>
      <c r="D76" s="35">
        <v>8970187</v>
      </c>
    </row>
    <row r="77" spans="1:4" s="56" customFormat="1" ht="36" customHeight="1">
      <c r="A77" s="21" t="s">
        <v>38</v>
      </c>
      <c r="B77" s="20" t="s">
        <v>107</v>
      </c>
      <c r="C77" s="20"/>
      <c r="D77" s="35">
        <v>2325000</v>
      </c>
    </row>
    <row r="78" spans="1:4" s="56" customFormat="1" ht="36" customHeight="1">
      <c r="A78" s="21" t="s">
        <v>37</v>
      </c>
      <c r="B78" s="20" t="s">
        <v>110</v>
      </c>
      <c r="C78" s="20"/>
      <c r="D78" s="35">
        <v>4566800</v>
      </c>
    </row>
    <row r="79" spans="1:4" s="56" customFormat="1" ht="36" customHeight="1">
      <c r="A79" s="21" t="s">
        <v>37</v>
      </c>
      <c r="B79" s="20" t="s">
        <v>111</v>
      </c>
      <c r="C79" s="20"/>
      <c r="D79" s="35">
        <v>36000</v>
      </c>
    </row>
    <row r="80" spans="1:4" s="56" customFormat="1" ht="36" customHeight="1">
      <c r="A80" s="21" t="s">
        <v>37</v>
      </c>
      <c r="B80" s="20" t="s">
        <v>109</v>
      </c>
      <c r="C80" s="20"/>
      <c r="D80" s="35">
        <v>59000</v>
      </c>
    </row>
    <row r="81" spans="1:4" s="56" customFormat="1" ht="36" customHeight="1">
      <c r="A81" s="21" t="s">
        <v>37</v>
      </c>
      <c r="B81" s="20" t="s">
        <v>108</v>
      </c>
      <c r="C81" s="20"/>
      <c r="D81" s="35">
        <v>4798800</v>
      </c>
    </row>
    <row r="82" spans="1:4" s="56" customFormat="1" ht="36" customHeight="1">
      <c r="A82" s="21" t="s">
        <v>37</v>
      </c>
      <c r="B82" s="20" t="s">
        <v>113</v>
      </c>
      <c r="C82" s="20"/>
      <c r="D82" s="35">
        <v>11348256</v>
      </c>
    </row>
    <row r="83" spans="1:4" s="56" customFormat="1" ht="36" customHeight="1">
      <c r="A83" s="21" t="s">
        <v>37</v>
      </c>
      <c r="B83" s="20" t="s">
        <v>107</v>
      </c>
      <c r="C83" s="20"/>
      <c r="D83" s="35">
        <v>4718000</v>
      </c>
    </row>
    <row r="84" spans="1:4" s="56" customFormat="1" ht="36" customHeight="1">
      <c r="A84" s="21" t="s">
        <v>50</v>
      </c>
      <c r="B84" s="20" t="s">
        <v>110</v>
      </c>
      <c r="C84" s="20"/>
      <c r="D84" s="35">
        <v>4719640</v>
      </c>
    </row>
    <row r="85" spans="1:4" s="56" customFormat="1" ht="36" customHeight="1">
      <c r="A85" s="21" t="s">
        <v>50</v>
      </c>
      <c r="B85" s="20" t="s">
        <v>111</v>
      </c>
      <c r="C85" s="20"/>
      <c r="D85" s="35">
        <v>57000</v>
      </c>
    </row>
    <row r="86" spans="1:4" s="56" customFormat="1" ht="36" customHeight="1">
      <c r="A86" s="21" t="s">
        <v>50</v>
      </c>
      <c r="B86" s="20" t="s">
        <v>109</v>
      </c>
      <c r="C86" s="20"/>
      <c r="D86" s="35">
        <v>78000</v>
      </c>
    </row>
    <row r="87" spans="1:4" s="56" customFormat="1" ht="36" customHeight="1">
      <c r="A87" s="21" t="s">
        <v>50</v>
      </c>
      <c r="B87" s="20" t="s">
        <v>108</v>
      </c>
      <c r="C87" s="20"/>
      <c r="D87" s="35">
        <v>3740400</v>
      </c>
    </row>
    <row r="88" spans="1:4" s="56" customFormat="1" ht="36" customHeight="1">
      <c r="A88" s="21" t="s">
        <v>50</v>
      </c>
      <c r="B88" s="20" t="s">
        <v>113</v>
      </c>
      <c r="C88" s="20"/>
      <c r="D88" s="35">
        <v>6131951</v>
      </c>
    </row>
    <row r="89" spans="1:4" s="56" customFormat="1" ht="36" customHeight="1">
      <c r="A89" s="57" t="s">
        <v>50</v>
      </c>
      <c r="B89" s="23" t="s">
        <v>112</v>
      </c>
      <c r="C89" s="23"/>
      <c r="D89" s="43">
        <v>299938</v>
      </c>
    </row>
    <row r="90" spans="1:4" s="56" customFormat="1" ht="36" customHeight="1">
      <c r="A90" s="136" t="s">
        <v>50</v>
      </c>
      <c r="B90" s="117" t="s">
        <v>107</v>
      </c>
      <c r="C90" s="117"/>
      <c r="D90" s="120">
        <v>4198000</v>
      </c>
    </row>
    <row r="91" spans="1:4" s="56" customFormat="1" ht="36" customHeight="1">
      <c r="A91" s="21" t="s">
        <v>36</v>
      </c>
      <c r="B91" s="20" t="s">
        <v>110</v>
      </c>
      <c r="C91" s="20"/>
      <c r="D91" s="35">
        <v>4935277</v>
      </c>
    </row>
    <row r="92" spans="1:4" s="56" customFormat="1" ht="36" customHeight="1">
      <c r="A92" s="21" t="s">
        <v>36</v>
      </c>
      <c r="B92" s="20" t="s">
        <v>111</v>
      </c>
      <c r="C92" s="20"/>
      <c r="D92" s="35">
        <v>36000</v>
      </c>
    </row>
    <row r="93" spans="1:4" s="56" customFormat="1" ht="36" customHeight="1">
      <c r="A93" s="21" t="s">
        <v>36</v>
      </c>
      <c r="B93" s="20" t="s">
        <v>109</v>
      </c>
      <c r="C93" s="20"/>
      <c r="D93" s="35">
        <v>63875</v>
      </c>
    </row>
    <row r="94" spans="1:4" s="56" customFormat="1" ht="36" customHeight="1">
      <c r="A94" s="21" t="s">
        <v>36</v>
      </c>
      <c r="B94" s="20" t="s">
        <v>108</v>
      </c>
      <c r="C94" s="20"/>
      <c r="D94" s="35">
        <v>4313240</v>
      </c>
    </row>
    <row r="95" spans="1:4" s="56" customFormat="1" ht="36" customHeight="1">
      <c r="A95" s="21" t="s">
        <v>36</v>
      </c>
      <c r="B95" s="20" t="s">
        <v>112</v>
      </c>
      <c r="C95" s="20"/>
      <c r="D95" s="35">
        <v>296400</v>
      </c>
    </row>
    <row r="96" spans="1:4" s="56" customFormat="1" ht="36" customHeight="1">
      <c r="A96" s="21" t="s">
        <v>36</v>
      </c>
      <c r="B96" s="20" t="s">
        <v>107</v>
      </c>
      <c r="C96" s="20"/>
      <c r="D96" s="35">
        <v>5510000</v>
      </c>
    </row>
    <row r="97" spans="1:4" s="56" customFormat="1" ht="36" customHeight="1">
      <c r="A97" s="21" t="s">
        <v>45</v>
      </c>
      <c r="B97" s="20" t="s">
        <v>110</v>
      </c>
      <c r="C97" s="20"/>
      <c r="D97" s="35">
        <v>3245489</v>
      </c>
    </row>
    <row r="98" spans="1:4" s="56" customFormat="1" ht="36" customHeight="1">
      <c r="A98" s="21" t="s">
        <v>45</v>
      </c>
      <c r="B98" s="20" t="s">
        <v>111</v>
      </c>
      <c r="C98" s="20"/>
      <c r="D98" s="35">
        <v>54000</v>
      </c>
    </row>
    <row r="99" spans="1:4" s="56" customFormat="1" ht="36" customHeight="1">
      <c r="A99" s="21" t="s">
        <v>45</v>
      </c>
      <c r="B99" s="20" t="s">
        <v>109</v>
      </c>
      <c r="C99" s="20"/>
      <c r="D99" s="35">
        <v>30000</v>
      </c>
    </row>
    <row r="100" spans="1:4" s="56" customFormat="1" ht="36" customHeight="1">
      <c r="A100" s="21" t="s">
        <v>45</v>
      </c>
      <c r="B100" s="20" t="s">
        <v>108</v>
      </c>
      <c r="C100" s="20"/>
      <c r="D100" s="35">
        <v>1305100</v>
      </c>
    </row>
    <row r="101" spans="1:4" s="56" customFormat="1" ht="36" customHeight="1">
      <c r="A101" s="21" t="s">
        <v>45</v>
      </c>
      <c r="B101" s="20" t="s">
        <v>113</v>
      </c>
      <c r="C101" s="20"/>
      <c r="D101" s="35">
        <v>993649</v>
      </c>
    </row>
    <row r="102" spans="1:4" s="56" customFormat="1" ht="36" customHeight="1">
      <c r="A102" s="21" t="s">
        <v>45</v>
      </c>
      <c r="B102" s="20" t="s">
        <v>107</v>
      </c>
      <c r="C102" s="20"/>
      <c r="D102" s="35">
        <v>1841000</v>
      </c>
    </row>
    <row r="103" spans="1:4" s="56" customFormat="1" ht="36" customHeight="1">
      <c r="A103" s="21" t="s">
        <v>35</v>
      </c>
      <c r="B103" s="20" t="s">
        <v>110</v>
      </c>
      <c r="C103" s="20"/>
      <c r="D103" s="35">
        <v>6313140</v>
      </c>
    </row>
    <row r="104" spans="1:4" s="56" customFormat="1" ht="36" customHeight="1">
      <c r="A104" s="21" t="s">
        <v>35</v>
      </c>
      <c r="B104" s="20" t="s">
        <v>111</v>
      </c>
      <c r="C104" s="20"/>
      <c r="D104" s="35">
        <v>36000</v>
      </c>
    </row>
    <row r="105" spans="1:4" s="56" customFormat="1" ht="36" customHeight="1">
      <c r="A105" s="21" t="s">
        <v>35</v>
      </c>
      <c r="B105" s="20" t="s">
        <v>109</v>
      </c>
      <c r="C105" s="20"/>
      <c r="D105" s="35">
        <v>101000</v>
      </c>
    </row>
    <row r="106" spans="1:4" s="56" customFormat="1" ht="36" customHeight="1">
      <c r="A106" s="21" t="s">
        <v>35</v>
      </c>
      <c r="B106" s="20" t="s">
        <v>108</v>
      </c>
      <c r="C106" s="20"/>
      <c r="D106" s="35">
        <v>3737380</v>
      </c>
    </row>
    <row r="107" spans="1:4" s="56" customFormat="1" ht="36" customHeight="1">
      <c r="A107" s="21" t="s">
        <v>35</v>
      </c>
      <c r="B107" s="20" t="s">
        <v>113</v>
      </c>
      <c r="C107" s="20"/>
      <c r="D107" s="35">
        <v>5264961</v>
      </c>
    </row>
    <row r="108" spans="1:4" s="56" customFormat="1" ht="36" customHeight="1">
      <c r="A108" s="21" t="s">
        <v>35</v>
      </c>
      <c r="B108" s="20" t="s">
        <v>107</v>
      </c>
      <c r="C108" s="20"/>
      <c r="D108" s="35">
        <v>3705000</v>
      </c>
    </row>
    <row r="109" spans="1:4" s="56" customFormat="1" ht="30" customHeight="1">
      <c r="A109" s="21" t="s">
        <v>18</v>
      </c>
      <c r="B109" s="20" t="s">
        <v>110</v>
      </c>
      <c r="C109" s="20"/>
      <c r="D109" s="35">
        <v>4832530</v>
      </c>
    </row>
    <row r="110" spans="1:4" s="56" customFormat="1" ht="36" customHeight="1">
      <c r="A110" s="57" t="s">
        <v>18</v>
      </c>
      <c r="B110" s="23" t="s">
        <v>111</v>
      </c>
      <c r="C110" s="23"/>
      <c r="D110" s="43">
        <v>15000</v>
      </c>
    </row>
    <row r="111" spans="1:4" s="56" customFormat="1" ht="36" customHeight="1">
      <c r="A111" s="136" t="s">
        <v>18</v>
      </c>
      <c r="B111" s="117" t="s">
        <v>109</v>
      </c>
      <c r="C111" s="117"/>
      <c r="D111" s="120">
        <v>27000</v>
      </c>
    </row>
    <row r="112" spans="1:4" s="56" customFormat="1" ht="36" customHeight="1">
      <c r="A112" s="21" t="s">
        <v>18</v>
      </c>
      <c r="B112" s="20" t="s">
        <v>108</v>
      </c>
      <c r="C112" s="20"/>
      <c r="D112" s="35">
        <v>2723352</v>
      </c>
    </row>
    <row r="113" spans="1:4" s="56" customFormat="1" ht="36" customHeight="1">
      <c r="A113" s="21" t="s">
        <v>18</v>
      </c>
      <c r="B113" s="20" t="s">
        <v>279</v>
      </c>
      <c r="C113" s="20"/>
      <c r="D113" s="35">
        <v>56345</v>
      </c>
    </row>
    <row r="114" spans="1:4" s="56" customFormat="1" ht="36" customHeight="1">
      <c r="A114" s="21" t="s">
        <v>18</v>
      </c>
      <c r="B114" s="20" t="s">
        <v>115</v>
      </c>
      <c r="C114" s="20"/>
      <c r="D114" s="35">
        <v>356240</v>
      </c>
    </row>
    <row r="115" spans="1:4" s="56" customFormat="1" ht="36" customHeight="1">
      <c r="A115" s="21" t="s">
        <v>18</v>
      </c>
      <c r="B115" s="20" t="s">
        <v>113</v>
      </c>
      <c r="C115" s="20"/>
      <c r="D115" s="35">
        <v>1582542</v>
      </c>
    </row>
    <row r="116" spans="1:4" s="56" customFormat="1" ht="36" customHeight="1">
      <c r="A116" s="21" t="s">
        <v>18</v>
      </c>
      <c r="B116" s="20" t="s">
        <v>112</v>
      </c>
      <c r="C116" s="20"/>
      <c r="D116" s="35">
        <v>281999</v>
      </c>
    </row>
    <row r="117" spans="1:4" s="56" customFormat="1" ht="36" customHeight="1">
      <c r="A117" s="21" t="s">
        <v>18</v>
      </c>
      <c r="B117" s="20" t="s">
        <v>107</v>
      </c>
      <c r="C117" s="20"/>
      <c r="D117" s="35">
        <v>2048000</v>
      </c>
    </row>
    <row r="118" spans="1:4" s="56" customFormat="1" ht="30" customHeight="1">
      <c r="A118" s="21" t="s">
        <v>34</v>
      </c>
      <c r="B118" s="20" t="s">
        <v>110</v>
      </c>
      <c r="C118" s="20"/>
      <c r="D118" s="35">
        <v>4743000</v>
      </c>
    </row>
    <row r="119" spans="1:4" s="56" customFormat="1" ht="36" customHeight="1">
      <c r="A119" s="21" t="s">
        <v>34</v>
      </c>
      <c r="B119" s="20" t="s">
        <v>111</v>
      </c>
      <c r="C119" s="20"/>
      <c r="D119" s="35">
        <v>33000</v>
      </c>
    </row>
    <row r="120" spans="1:4" s="56" customFormat="1" ht="36" customHeight="1">
      <c r="A120" s="21" t="s">
        <v>34</v>
      </c>
      <c r="B120" s="20" t="s">
        <v>109</v>
      </c>
      <c r="C120" s="20"/>
      <c r="D120" s="35">
        <v>42000</v>
      </c>
    </row>
    <row r="121" spans="1:4" s="56" customFormat="1" ht="36" customHeight="1">
      <c r="A121" s="21" t="s">
        <v>34</v>
      </c>
      <c r="B121" s="20" t="s">
        <v>108</v>
      </c>
      <c r="C121" s="20"/>
      <c r="D121" s="35">
        <v>772980</v>
      </c>
    </row>
    <row r="122" spans="1:4" s="56" customFormat="1" ht="36" customHeight="1">
      <c r="A122" s="21" t="s">
        <v>34</v>
      </c>
      <c r="B122" s="20" t="s">
        <v>114</v>
      </c>
      <c r="C122" s="20"/>
      <c r="D122" s="35">
        <v>640075</v>
      </c>
    </row>
    <row r="123" spans="1:4" s="56" customFormat="1" ht="36" customHeight="1">
      <c r="A123" s="21" t="s">
        <v>34</v>
      </c>
      <c r="B123" s="20" t="s">
        <v>113</v>
      </c>
      <c r="C123" s="20"/>
      <c r="D123" s="35">
        <v>4727497</v>
      </c>
    </row>
    <row r="124" spans="1:4" s="56" customFormat="1" ht="36" customHeight="1">
      <c r="A124" s="21" t="s">
        <v>34</v>
      </c>
      <c r="B124" s="20" t="s">
        <v>107</v>
      </c>
      <c r="C124" s="20"/>
      <c r="D124" s="35">
        <v>5117000</v>
      </c>
    </row>
    <row r="125" spans="1:4" s="56" customFormat="1" ht="30" customHeight="1">
      <c r="A125" s="21" t="s">
        <v>33</v>
      </c>
      <c r="B125" s="20" t="s">
        <v>110</v>
      </c>
      <c r="C125" s="20"/>
      <c r="D125" s="35">
        <v>3688900</v>
      </c>
    </row>
    <row r="126" spans="1:4" s="56" customFormat="1" ht="36" customHeight="1">
      <c r="A126" s="21" t="s">
        <v>33</v>
      </c>
      <c r="B126" s="20" t="s">
        <v>111</v>
      </c>
      <c r="C126" s="20"/>
      <c r="D126" s="35">
        <v>21000</v>
      </c>
    </row>
    <row r="127" spans="1:4" s="56" customFormat="1" ht="36" customHeight="1">
      <c r="A127" s="21" t="s">
        <v>33</v>
      </c>
      <c r="B127" s="20" t="s">
        <v>109</v>
      </c>
      <c r="C127" s="20"/>
      <c r="D127" s="35">
        <v>30000</v>
      </c>
    </row>
    <row r="128" spans="1:4" s="56" customFormat="1" ht="36" customHeight="1">
      <c r="A128" s="21" t="s">
        <v>33</v>
      </c>
      <c r="B128" s="20" t="s">
        <v>108</v>
      </c>
      <c r="C128" s="20"/>
      <c r="D128" s="35">
        <v>2962272</v>
      </c>
    </row>
    <row r="129" spans="1:4" s="56" customFormat="1" ht="36" customHeight="1">
      <c r="A129" s="21" t="s">
        <v>33</v>
      </c>
      <c r="B129" s="20" t="s">
        <v>278</v>
      </c>
      <c r="C129" s="20"/>
      <c r="D129" s="35">
        <v>599583</v>
      </c>
    </row>
    <row r="130" spans="1:4" s="56" customFormat="1" ht="36" customHeight="1">
      <c r="A130" s="21" t="s">
        <v>33</v>
      </c>
      <c r="B130" s="20" t="s">
        <v>113</v>
      </c>
      <c r="C130" s="20"/>
      <c r="D130" s="35">
        <v>2076087</v>
      </c>
    </row>
    <row r="131" spans="1:4" s="56" customFormat="1" ht="36" customHeight="1">
      <c r="A131" s="57" t="s">
        <v>33</v>
      </c>
      <c r="B131" s="23" t="s">
        <v>107</v>
      </c>
      <c r="C131" s="23"/>
      <c r="D131" s="43">
        <v>3681000</v>
      </c>
    </row>
    <row r="132" spans="1:4" s="56" customFormat="1" ht="36" customHeight="1">
      <c r="A132" s="136" t="s">
        <v>33</v>
      </c>
      <c r="B132" s="117" t="s">
        <v>277</v>
      </c>
      <c r="C132" s="117"/>
      <c r="D132" s="120">
        <v>439950</v>
      </c>
    </row>
    <row r="133" spans="1:4" s="56" customFormat="1" ht="36" customHeight="1">
      <c r="A133" s="19" t="s">
        <v>56</v>
      </c>
      <c r="B133" s="20"/>
      <c r="C133" s="20"/>
      <c r="D133" s="35">
        <f>SUM(D134:D146)</f>
        <v>14264690</v>
      </c>
    </row>
    <row r="134" spans="1:4" s="56" customFormat="1" ht="30" customHeight="1">
      <c r="A134" s="21" t="s">
        <v>51</v>
      </c>
      <c r="B134" s="20" t="s">
        <v>110</v>
      </c>
      <c r="C134" s="20"/>
      <c r="D134" s="35">
        <v>3114528</v>
      </c>
    </row>
    <row r="135" spans="1:4" s="56" customFormat="1" ht="36" customHeight="1">
      <c r="A135" s="21" t="s">
        <v>51</v>
      </c>
      <c r="B135" s="20" t="s">
        <v>111</v>
      </c>
      <c r="C135" s="20"/>
      <c r="D135" s="35">
        <v>24000</v>
      </c>
    </row>
    <row r="136" spans="1:4" s="56" customFormat="1" ht="36" customHeight="1">
      <c r="A136" s="21" t="s">
        <v>51</v>
      </c>
      <c r="B136" s="20" t="s">
        <v>109</v>
      </c>
      <c r="C136" s="20"/>
      <c r="D136" s="35">
        <v>30000</v>
      </c>
    </row>
    <row r="137" spans="1:4" s="56" customFormat="1" ht="36" customHeight="1">
      <c r="A137" s="21" t="s">
        <v>51</v>
      </c>
      <c r="B137" s="20" t="s">
        <v>108</v>
      </c>
      <c r="C137" s="20"/>
      <c r="D137" s="35">
        <v>62500</v>
      </c>
    </row>
    <row r="138" spans="1:4" s="56" customFormat="1" ht="36" customHeight="1">
      <c r="A138" s="21" t="s">
        <v>51</v>
      </c>
      <c r="B138" s="20" t="s">
        <v>113</v>
      </c>
      <c r="C138" s="20"/>
      <c r="D138" s="35">
        <v>1037736</v>
      </c>
    </row>
    <row r="139" spans="1:4" s="56" customFormat="1" ht="36" customHeight="1">
      <c r="A139" s="21" t="s">
        <v>51</v>
      </c>
      <c r="B139" s="20" t="s">
        <v>107</v>
      </c>
      <c r="C139" s="20"/>
      <c r="D139" s="35">
        <v>1489000</v>
      </c>
    </row>
    <row r="140" spans="1:4" s="56" customFormat="1" ht="30" customHeight="1">
      <c r="A140" s="21" t="s">
        <v>52</v>
      </c>
      <c r="B140" s="20" t="s">
        <v>110</v>
      </c>
      <c r="C140" s="20"/>
      <c r="D140" s="35">
        <v>3457000</v>
      </c>
    </row>
    <row r="141" spans="1:4" s="56" customFormat="1" ht="36" customHeight="1">
      <c r="A141" s="21" t="s">
        <v>52</v>
      </c>
      <c r="B141" s="20" t="s">
        <v>109</v>
      </c>
      <c r="C141" s="20"/>
      <c r="D141" s="35">
        <v>30000</v>
      </c>
    </row>
    <row r="142" spans="1:4" s="56" customFormat="1" ht="36" customHeight="1">
      <c r="A142" s="21" t="s">
        <v>52</v>
      </c>
      <c r="B142" s="20" t="s">
        <v>108</v>
      </c>
      <c r="C142" s="20"/>
      <c r="D142" s="35">
        <v>959200</v>
      </c>
    </row>
    <row r="143" spans="1:4" s="56" customFormat="1" ht="52.05" customHeight="1">
      <c r="A143" s="21" t="s">
        <v>52</v>
      </c>
      <c r="B143" s="20" t="s">
        <v>276</v>
      </c>
      <c r="C143" s="20"/>
      <c r="D143" s="35">
        <v>297600</v>
      </c>
    </row>
    <row r="144" spans="1:4" s="56" customFormat="1" ht="36" customHeight="1">
      <c r="A144" s="21" t="s">
        <v>52</v>
      </c>
      <c r="B144" s="20" t="s">
        <v>113</v>
      </c>
      <c r="C144" s="20"/>
      <c r="D144" s="35">
        <v>1067126</v>
      </c>
    </row>
    <row r="145" spans="1:4" s="56" customFormat="1" ht="36" customHeight="1">
      <c r="A145" s="21" t="s">
        <v>52</v>
      </c>
      <c r="B145" s="20" t="s">
        <v>112</v>
      </c>
      <c r="C145" s="20"/>
      <c r="D145" s="35">
        <v>292000</v>
      </c>
    </row>
    <row r="146" spans="1:4" s="56" customFormat="1" ht="36" customHeight="1">
      <c r="A146" s="57" t="s">
        <v>52</v>
      </c>
      <c r="B146" s="23" t="s">
        <v>107</v>
      </c>
      <c r="C146" s="23"/>
      <c r="D146" s="43">
        <v>2404000</v>
      </c>
    </row>
    <row r="147" spans="1:4" ht="30" customHeight="1"/>
  </sheetData>
  <autoFilter ref="A5:F146" xr:uid="{00000000-0009-0000-0000-000004000000}"/>
  <mergeCells count="3">
    <mergeCell ref="B4:C4"/>
    <mergeCell ref="A3:D3"/>
    <mergeCell ref="A2:D2"/>
  </mergeCells>
  <phoneticPr fontId="37" type="noConversion"/>
  <printOptions horizontalCentered="1"/>
  <pageMargins left="0.70866141732283472" right="0.70866141732283472" top="0.47244094488188981" bottom="0.47244094488188981" header="0.31496062992125984" footer="0.19685039370078741"/>
  <pageSetup paperSize="9" scale="93" fitToHeight="100" pageOrder="overThenDown" orientation="portrait" r:id="rId1"/>
  <headerFooter>
    <oddHeader>&amp;R&amp;"標楷體,標準"&amp;16附表</oddHeader>
    <oddFooter>&amp;C&amp;"標楷體,標準"&amp;16&amp;P</oddFooter>
  </headerFooter>
  <rowBreaks count="1" manualBreakCount="1">
    <brk id="50"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52"/>
  <sheetViews>
    <sheetView view="pageBreakPreview" zoomScale="80" zoomScaleNormal="90" zoomScaleSheetLayoutView="80" workbookViewId="0">
      <pane xSplit="1" ySplit="5" topLeftCell="B6" activePane="bottomRight" state="frozen"/>
      <selection activeCell="A16" sqref="A16"/>
      <selection pane="topRight" activeCell="A16" sqref="A16"/>
      <selection pane="bottomLeft" activeCell="A16" sqref="A16"/>
      <selection pane="bottomRight" activeCell="F1" sqref="F1:F1048576"/>
    </sheetView>
  </sheetViews>
  <sheetFormatPr defaultColWidth="9" defaultRowHeight="21.9" customHeight="1"/>
  <cols>
    <col min="1" max="1" width="20.77734375" style="9" customWidth="1"/>
    <col min="2" max="2" width="30.77734375" style="13" customWidth="1"/>
    <col min="3" max="3" width="20.77734375" style="9" customWidth="1"/>
    <col min="4" max="4" width="20.77734375" style="10" customWidth="1"/>
    <col min="5" max="5" width="20.77734375" style="8" customWidth="1"/>
    <col min="6" max="6" width="20.77734375" style="8" hidden="1" customWidth="1"/>
    <col min="7" max="16384" width="9" style="8"/>
  </cols>
  <sheetData>
    <row r="1" spans="1:6" ht="19.8" hidden="1">
      <c r="A1" s="138" t="s">
        <v>81</v>
      </c>
      <c r="B1" s="138" t="s">
        <v>268</v>
      </c>
      <c r="C1" s="138" t="s">
        <v>81</v>
      </c>
      <c r="D1" s="138" t="s">
        <v>81</v>
      </c>
      <c r="F1" s="139" t="s">
        <v>106</v>
      </c>
    </row>
    <row r="2" spans="1:6" s="7" customFormat="1" ht="21" customHeight="1">
      <c r="A2" s="229" t="s">
        <v>75</v>
      </c>
      <c r="B2" s="229"/>
      <c r="C2" s="229"/>
      <c r="D2" s="229"/>
      <c r="F2" s="142" t="s">
        <v>106</v>
      </c>
    </row>
    <row r="3" spans="1:6" s="7" customFormat="1" ht="21" customHeight="1">
      <c r="A3" s="230" t="s">
        <v>255</v>
      </c>
      <c r="B3" s="230"/>
      <c r="C3" s="230"/>
      <c r="D3" s="230"/>
      <c r="F3" s="142" t="s">
        <v>105</v>
      </c>
    </row>
    <row r="4" spans="1:6" s="7" customFormat="1" ht="16.2" customHeight="1">
      <c r="A4" s="63"/>
      <c r="B4" s="238" t="s">
        <v>265</v>
      </c>
      <c r="C4" s="238"/>
      <c r="D4" s="130" t="s">
        <v>44</v>
      </c>
      <c r="F4" s="142" t="s">
        <v>267</v>
      </c>
    </row>
    <row r="5" spans="1:6" ht="36" customHeight="1">
      <c r="A5" s="144" t="s">
        <v>258</v>
      </c>
      <c r="B5" s="143" t="s">
        <v>275</v>
      </c>
      <c r="C5" s="143" t="s">
        <v>266</v>
      </c>
      <c r="D5" s="64" t="s">
        <v>257</v>
      </c>
      <c r="F5" s="142" t="s">
        <v>269</v>
      </c>
    </row>
    <row r="6" spans="1:6" s="7" customFormat="1" ht="36" customHeight="1">
      <c r="A6" s="109" t="s">
        <v>75</v>
      </c>
      <c r="B6" s="16"/>
      <c r="C6" s="16"/>
      <c r="D6" s="110">
        <f>+D7</f>
        <v>339761335</v>
      </c>
      <c r="F6" s="142" t="s">
        <v>102</v>
      </c>
    </row>
    <row r="7" spans="1:6" s="7" customFormat="1" ht="36" customHeight="1">
      <c r="A7" s="112" t="s">
        <v>76</v>
      </c>
      <c r="B7" s="20"/>
      <c r="C7" s="20" t="s">
        <v>77</v>
      </c>
      <c r="D7" s="35">
        <f>+D8+D38+D116</f>
        <v>339761335</v>
      </c>
    </row>
    <row r="8" spans="1:6" s="62" customFormat="1" ht="36" customHeight="1">
      <c r="A8" s="19" t="s">
        <v>54</v>
      </c>
      <c r="B8" s="20"/>
      <c r="C8" s="20"/>
      <c r="D8" s="35">
        <f>SUM(D9:D37)</f>
        <v>209148371</v>
      </c>
    </row>
    <row r="9" spans="1:6" ht="36" customHeight="1">
      <c r="A9" s="21" t="s">
        <v>46</v>
      </c>
      <c r="B9" s="20" t="s">
        <v>281</v>
      </c>
      <c r="C9" s="20"/>
      <c r="D9" s="35">
        <v>3426444</v>
      </c>
    </row>
    <row r="10" spans="1:6" ht="36" customHeight="1">
      <c r="A10" s="21" t="s">
        <v>46</v>
      </c>
      <c r="B10" s="20" t="s">
        <v>282</v>
      </c>
      <c r="C10" s="20"/>
      <c r="D10" s="35">
        <v>46429978</v>
      </c>
    </row>
    <row r="11" spans="1:6" ht="36" customHeight="1">
      <c r="A11" s="21" t="s">
        <v>46</v>
      </c>
      <c r="B11" s="20" t="s">
        <v>283</v>
      </c>
      <c r="C11" s="20"/>
      <c r="D11" s="35">
        <v>1880000</v>
      </c>
    </row>
    <row r="12" spans="1:6" ht="36" customHeight="1">
      <c r="A12" s="21" t="s">
        <v>46</v>
      </c>
      <c r="B12" s="20" t="s">
        <v>284</v>
      </c>
      <c r="C12" s="20"/>
      <c r="D12" s="35">
        <v>676716</v>
      </c>
    </row>
    <row r="13" spans="1:6" ht="36" customHeight="1">
      <c r="A13" s="21" t="s">
        <v>46</v>
      </c>
      <c r="B13" s="20" t="s">
        <v>285</v>
      </c>
      <c r="C13" s="20"/>
      <c r="D13" s="35">
        <v>4418204</v>
      </c>
    </row>
    <row r="14" spans="1:6" s="62" customFormat="1" ht="36" customHeight="1">
      <c r="A14" s="21" t="s">
        <v>47</v>
      </c>
      <c r="B14" s="20" t="s">
        <v>281</v>
      </c>
      <c r="C14" s="20"/>
      <c r="D14" s="35">
        <v>1463410</v>
      </c>
    </row>
    <row r="15" spans="1:6" ht="36" customHeight="1">
      <c r="A15" s="21" t="s">
        <v>47</v>
      </c>
      <c r="B15" s="20" t="s">
        <v>282</v>
      </c>
      <c r="C15" s="20"/>
      <c r="D15" s="35">
        <v>27574630</v>
      </c>
    </row>
    <row r="16" spans="1:6" ht="36" customHeight="1">
      <c r="A16" s="21" t="s">
        <v>47</v>
      </c>
      <c r="B16" s="20" t="s">
        <v>283</v>
      </c>
      <c r="C16" s="20"/>
      <c r="D16" s="35">
        <v>1307000</v>
      </c>
    </row>
    <row r="17" spans="1:4" ht="36" customHeight="1">
      <c r="A17" s="21" t="s">
        <v>47</v>
      </c>
      <c r="B17" s="20" t="s">
        <v>284</v>
      </c>
      <c r="C17" s="20"/>
      <c r="D17" s="35">
        <v>409927</v>
      </c>
    </row>
    <row r="18" spans="1:4" ht="36" customHeight="1">
      <c r="A18" s="21" t="s">
        <v>47</v>
      </c>
      <c r="B18" s="20" t="s">
        <v>285</v>
      </c>
      <c r="C18" s="20"/>
      <c r="D18" s="35">
        <v>1559660</v>
      </c>
    </row>
    <row r="19" spans="1:4" ht="36" customHeight="1">
      <c r="A19" s="21" t="s">
        <v>42</v>
      </c>
      <c r="B19" s="20" t="s">
        <v>281</v>
      </c>
      <c r="C19" s="20"/>
      <c r="D19" s="35">
        <v>366452</v>
      </c>
    </row>
    <row r="20" spans="1:4" ht="36" customHeight="1">
      <c r="A20" s="21" t="s">
        <v>42</v>
      </c>
      <c r="B20" s="20" t="s">
        <v>282</v>
      </c>
      <c r="C20" s="20"/>
      <c r="D20" s="35">
        <v>21016354</v>
      </c>
    </row>
    <row r="21" spans="1:4" ht="36" customHeight="1">
      <c r="A21" s="21" t="s">
        <v>42</v>
      </c>
      <c r="B21" s="20" t="s">
        <v>284</v>
      </c>
      <c r="C21" s="20"/>
      <c r="D21" s="35">
        <v>290341</v>
      </c>
    </row>
    <row r="22" spans="1:4" ht="36" customHeight="1">
      <c r="A22" s="21" t="s">
        <v>42</v>
      </c>
      <c r="B22" s="20" t="s">
        <v>285</v>
      </c>
      <c r="C22" s="20"/>
      <c r="D22" s="35">
        <v>1415687</v>
      </c>
    </row>
    <row r="23" spans="1:4" s="62" customFormat="1" ht="36" customHeight="1">
      <c r="A23" s="21" t="s">
        <v>16</v>
      </c>
      <c r="B23" s="20" t="s">
        <v>281</v>
      </c>
      <c r="C23" s="20"/>
      <c r="D23" s="35">
        <v>2547144</v>
      </c>
    </row>
    <row r="24" spans="1:4" s="62" customFormat="1" ht="36" customHeight="1">
      <c r="A24" s="21" t="s">
        <v>16</v>
      </c>
      <c r="B24" s="20" t="s">
        <v>282</v>
      </c>
      <c r="C24" s="20"/>
      <c r="D24" s="35">
        <v>29074316</v>
      </c>
    </row>
    <row r="25" spans="1:4" s="62" customFormat="1" ht="36" customHeight="1">
      <c r="A25" s="21" t="s">
        <v>16</v>
      </c>
      <c r="B25" s="20" t="s">
        <v>283</v>
      </c>
      <c r="C25" s="20"/>
      <c r="D25" s="35">
        <v>1126000</v>
      </c>
    </row>
    <row r="26" spans="1:4" s="62" customFormat="1" ht="36" customHeight="1">
      <c r="A26" s="57" t="s">
        <v>16</v>
      </c>
      <c r="B26" s="23" t="s">
        <v>284</v>
      </c>
      <c r="C26" s="23"/>
      <c r="D26" s="43">
        <v>599000</v>
      </c>
    </row>
    <row r="27" spans="1:4" s="62" customFormat="1" ht="36" customHeight="1">
      <c r="A27" s="136" t="s">
        <v>16</v>
      </c>
      <c r="B27" s="117" t="s">
        <v>285</v>
      </c>
      <c r="C27" s="117"/>
      <c r="D27" s="120">
        <v>1890739</v>
      </c>
    </row>
    <row r="28" spans="1:4" ht="36" customHeight="1">
      <c r="A28" s="21" t="s">
        <v>48</v>
      </c>
      <c r="B28" s="20" t="s">
        <v>281</v>
      </c>
      <c r="C28" s="20"/>
      <c r="D28" s="35">
        <v>1531233</v>
      </c>
    </row>
    <row r="29" spans="1:4" ht="36" customHeight="1">
      <c r="A29" s="21" t="s">
        <v>48</v>
      </c>
      <c r="B29" s="20" t="s">
        <v>282</v>
      </c>
      <c r="C29" s="20"/>
      <c r="D29" s="35">
        <v>18120000</v>
      </c>
    </row>
    <row r="30" spans="1:4" ht="36" customHeight="1">
      <c r="A30" s="21" t="s">
        <v>48</v>
      </c>
      <c r="B30" s="20" t="s">
        <v>283</v>
      </c>
      <c r="C30" s="20"/>
      <c r="D30" s="35">
        <v>1875000</v>
      </c>
    </row>
    <row r="31" spans="1:4" ht="36" customHeight="1">
      <c r="A31" s="21" t="s">
        <v>48</v>
      </c>
      <c r="B31" s="20" t="s">
        <v>284</v>
      </c>
      <c r="C31" s="20"/>
      <c r="D31" s="35">
        <v>389514</v>
      </c>
    </row>
    <row r="32" spans="1:4" ht="36" customHeight="1">
      <c r="A32" s="21" t="s">
        <v>48</v>
      </c>
      <c r="B32" s="20" t="s">
        <v>285</v>
      </c>
      <c r="C32" s="20"/>
      <c r="D32" s="35">
        <v>1987551</v>
      </c>
    </row>
    <row r="33" spans="1:4" ht="36" customHeight="1">
      <c r="A33" s="21" t="s">
        <v>11</v>
      </c>
      <c r="B33" s="20" t="s">
        <v>281</v>
      </c>
      <c r="C33" s="20"/>
      <c r="D33" s="35">
        <v>1685187</v>
      </c>
    </row>
    <row r="34" spans="1:4" ht="36" customHeight="1">
      <c r="A34" s="21" t="s">
        <v>11</v>
      </c>
      <c r="B34" s="20" t="s">
        <v>282</v>
      </c>
      <c r="C34" s="20"/>
      <c r="D34" s="35">
        <v>31501357</v>
      </c>
    </row>
    <row r="35" spans="1:4" ht="36" customHeight="1">
      <c r="A35" s="21" t="s">
        <v>11</v>
      </c>
      <c r="B35" s="20" t="s">
        <v>283</v>
      </c>
      <c r="C35" s="20"/>
      <c r="D35" s="35">
        <v>2539000</v>
      </c>
    </row>
    <row r="36" spans="1:4" ht="36" customHeight="1">
      <c r="A36" s="21" t="s">
        <v>11</v>
      </c>
      <c r="B36" s="20" t="s">
        <v>284</v>
      </c>
      <c r="C36" s="20"/>
      <c r="D36" s="35">
        <v>395815</v>
      </c>
    </row>
    <row r="37" spans="1:4" ht="36" customHeight="1">
      <c r="A37" s="21" t="s">
        <v>11</v>
      </c>
      <c r="B37" s="20" t="s">
        <v>285</v>
      </c>
      <c r="C37" s="20"/>
      <c r="D37" s="35">
        <v>1651712</v>
      </c>
    </row>
    <row r="38" spans="1:4" s="7" customFormat="1" ht="36" customHeight="1">
      <c r="A38" s="19" t="s">
        <v>116</v>
      </c>
      <c r="B38" s="20"/>
      <c r="C38" s="20"/>
      <c r="D38" s="35">
        <f>SUM(D39:D115)</f>
        <v>127272139</v>
      </c>
    </row>
    <row r="39" spans="1:4" s="62" customFormat="1" ht="36" customHeight="1">
      <c r="A39" s="21" t="s">
        <v>41</v>
      </c>
      <c r="B39" s="20" t="s">
        <v>281</v>
      </c>
      <c r="C39" s="20"/>
      <c r="D39" s="35">
        <v>520300</v>
      </c>
    </row>
    <row r="40" spans="1:4" s="62" customFormat="1" ht="36" customHeight="1">
      <c r="A40" s="21" t="s">
        <v>41</v>
      </c>
      <c r="B40" s="20" t="s">
        <v>282</v>
      </c>
      <c r="C40" s="20"/>
      <c r="D40" s="35">
        <v>4057105</v>
      </c>
    </row>
    <row r="41" spans="1:4" s="62" customFormat="1" ht="36" customHeight="1">
      <c r="A41" s="21" t="s">
        <v>41</v>
      </c>
      <c r="B41" s="20" t="s">
        <v>283</v>
      </c>
      <c r="C41" s="20"/>
      <c r="D41" s="35">
        <v>1250000</v>
      </c>
    </row>
    <row r="42" spans="1:4" s="62" customFormat="1" ht="36" customHeight="1">
      <c r="A42" s="21" t="s">
        <v>41</v>
      </c>
      <c r="B42" s="20" t="s">
        <v>284</v>
      </c>
      <c r="C42" s="20"/>
      <c r="D42" s="35">
        <v>138312</v>
      </c>
    </row>
    <row r="43" spans="1:4" s="62" customFormat="1" ht="36" customHeight="1">
      <c r="A43" s="21" t="s">
        <v>41</v>
      </c>
      <c r="B43" s="20" t="s">
        <v>285</v>
      </c>
      <c r="C43" s="20"/>
      <c r="D43" s="35">
        <v>30800</v>
      </c>
    </row>
    <row r="44" spans="1:4" s="62" customFormat="1" ht="36" customHeight="1">
      <c r="A44" s="21" t="s">
        <v>41</v>
      </c>
      <c r="B44" s="20" t="s">
        <v>280</v>
      </c>
      <c r="C44" s="20"/>
      <c r="D44" s="35">
        <v>1606000</v>
      </c>
    </row>
    <row r="45" spans="1:4" ht="36" customHeight="1">
      <c r="A45" s="21" t="s">
        <v>40</v>
      </c>
      <c r="B45" s="20" t="s">
        <v>281</v>
      </c>
      <c r="C45" s="20"/>
      <c r="D45" s="35">
        <v>200188</v>
      </c>
    </row>
    <row r="46" spans="1:4" ht="36" customHeight="1">
      <c r="A46" s="21" t="s">
        <v>40</v>
      </c>
      <c r="B46" s="20" t="s">
        <v>282</v>
      </c>
      <c r="C46" s="20"/>
      <c r="D46" s="35">
        <v>5041559</v>
      </c>
    </row>
    <row r="47" spans="1:4" ht="36" customHeight="1">
      <c r="A47" s="57" t="s">
        <v>40</v>
      </c>
      <c r="B47" s="23" t="s">
        <v>284</v>
      </c>
      <c r="C47" s="23"/>
      <c r="D47" s="43">
        <v>71917</v>
      </c>
    </row>
    <row r="48" spans="1:4" ht="36" customHeight="1">
      <c r="A48" s="136" t="s">
        <v>40</v>
      </c>
      <c r="B48" s="117" t="s">
        <v>285</v>
      </c>
      <c r="C48" s="117"/>
      <c r="D48" s="120">
        <v>166410</v>
      </c>
    </row>
    <row r="49" spans="1:4" ht="36" customHeight="1">
      <c r="A49" s="21" t="s">
        <v>40</v>
      </c>
      <c r="B49" s="20" t="s">
        <v>280</v>
      </c>
      <c r="C49" s="20"/>
      <c r="D49" s="35">
        <v>903000</v>
      </c>
    </row>
    <row r="50" spans="1:4" ht="36" customHeight="1">
      <c r="A50" s="21" t="s">
        <v>39</v>
      </c>
      <c r="B50" s="20" t="s">
        <v>281</v>
      </c>
      <c r="C50" s="20"/>
      <c r="D50" s="35">
        <v>419234</v>
      </c>
    </row>
    <row r="51" spans="1:4" ht="36" customHeight="1">
      <c r="A51" s="21" t="s">
        <v>39</v>
      </c>
      <c r="B51" s="20" t="s">
        <v>282</v>
      </c>
      <c r="C51" s="20"/>
      <c r="D51" s="35">
        <v>4908508</v>
      </c>
    </row>
    <row r="52" spans="1:4" ht="36" customHeight="1">
      <c r="A52" s="21" t="s">
        <v>39</v>
      </c>
      <c r="B52" s="20" t="s">
        <v>284</v>
      </c>
      <c r="C52" s="20"/>
      <c r="D52" s="35">
        <v>81900</v>
      </c>
    </row>
    <row r="53" spans="1:4" ht="36" customHeight="1">
      <c r="A53" s="21" t="s">
        <v>39</v>
      </c>
      <c r="B53" s="20" t="s">
        <v>285</v>
      </c>
      <c r="C53" s="20"/>
      <c r="D53" s="35">
        <v>236080</v>
      </c>
    </row>
    <row r="54" spans="1:4" ht="36" customHeight="1">
      <c r="A54" s="21" t="s">
        <v>39</v>
      </c>
      <c r="B54" s="20" t="s">
        <v>280</v>
      </c>
      <c r="C54" s="20"/>
      <c r="D54" s="35">
        <v>1266000</v>
      </c>
    </row>
    <row r="55" spans="1:4" ht="36" customHeight="1">
      <c r="A55" s="21" t="s">
        <v>38</v>
      </c>
      <c r="B55" s="20" t="s">
        <v>281</v>
      </c>
      <c r="C55" s="20"/>
      <c r="D55" s="35">
        <v>729464</v>
      </c>
    </row>
    <row r="56" spans="1:4" ht="36" customHeight="1">
      <c r="A56" s="21" t="s">
        <v>38</v>
      </c>
      <c r="B56" s="20" t="s">
        <v>282</v>
      </c>
      <c r="C56" s="20"/>
      <c r="D56" s="35">
        <v>13889797</v>
      </c>
    </row>
    <row r="57" spans="1:4" ht="36" customHeight="1">
      <c r="A57" s="21" t="s">
        <v>38</v>
      </c>
      <c r="B57" s="20" t="s">
        <v>283</v>
      </c>
      <c r="C57" s="20"/>
      <c r="D57" s="35">
        <v>11671352</v>
      </c>
    </row>
    <row r="58" spans="1:4" ht="36" customHeight="1">
      <c r="A58" s="21" t="s">
        <v>38</v>
      </c>
      <c r="B58" s="20" t="s">
        <v>284</v>
      </c>
      <c r="C58" s="20"/>
      <c r="D58" s="35">
        <v>262000</v>
      </c>
    </row>
    <row r="59" spans="1:4" ht="36" customHeight="1">
      <c r="A59" s="21" t="s">
        <v>38</v>
      </c>
      <c r="B59" s="20" t="s">
        <v>285</v>
      </c>
      <c r="C59" s="20"/>
      <c r="D59" s="35">
        <v>410706</v>
      </c>
    </row>
    <row r="60" spans="1:4" ht="36" customHeight="1">
      <c r="A60" s="21" t="s">
        <v>38</v>
      </c>
      <c r="B60" s="20" t="s">
        <v>280</v>
      </c>
      <c r="C60" s="20"/>
      <c r="D60" s="35">
        <v>2448000</v>
      </c>
    </row>
    <row r="61" spans="1:4" ht="36" customHeight="1">
      <c r="A61" s="21" t="s">
        <v>37</v>
      </c>
      <c r="B61" s="20" t="s">
        <v>281</v>
      </c>
      <c r="C61" s="20"/>
      <c r="D61" s="35">
        <v>1313607</v>
      </c>
    </row>
    <row r="62" spans="1:4" ht="36" customHeight="1">
      <c r="A62" s="21" t="s">
        <v>37</v>
      </c>
      <c r="B62" s="20" t="s">
        <v>282</v>
      </c>
      <c r="C62" s="20"/>
      <c r="D62" s="35">
        <v>4695054</v>
      </c>
    </row>
    <row r="63" spans="1:4" ht="36" customHeight="1">
      <c r="A63" s="21" t="s">
        <v>37</v>
      </c>
      <c r="B63" s="20" t="s">
        <v>284</v>
      </c>
      <c r="C63" s="20"/>
      <c r="D63" s="35">
        <v>48095</v>
      </c>
    </row>
    <row r="64" spans="1:4" ht="36" customHeight="1">
      <c r="A64" s="21" t="s">
        <v>37</v>
      </c>
      <c r="B64" s="20" t="s">
        <v>285</v>
      </c>
      <c r="C64" s="20"/>
      <c r="D64" s="35">
        <v>739532</v>
      </c>
    </row>
    <row r="65" spans="1:4" ht="36" customHeight="1">
      <c r="A65" s="21" t="s">
        <v>37</v>
      </c>
      <c r="B65" s="20" t="s">
        <v>280</v>
      </c>
      <c r="C65" s="20"/>
      <c r="D65" s="35">
        <v>2265000</v>
      </c>
    </row>
    <row r="66" spans="1:4" ht="36" customHeight="1">
      <c r="A66" s="21" t="s">
        <v>50</v>
      </c>
      <c r="B66" s="20" t="s">
        <v>281</v>
      </c>
      <c r="C66" s="20"/>
      <c r="D66" s="35">
        <v>1198133</v>
      </c>
    </row>
    <row r="67" spans="1:4" ht="36" customHeight="1">
      <c r="A67" s="21" t="s">
        <v>50</v>
      </c>
      <c r="B67" s="20" t="s">
        <v>282</v>
      </c>
      <c r="C67" s="20"/>
      <c r="D67" s="35">
        <v>7755504</v>
      </c>
    </row>
    <row r="68" spans="1:4" ht="36" customHeight="1">
      <c r="A68" s="57" t="s">
        <v>50</v>
      </c>
      <c r="B68" s="23" t="s">
        <v>284</v>
      </c>
      <c r="C68" s="23"/>
      <c r="D68" s="43">
        <v>95211</v>
      </c>
    </row>
    <row r="69" spans="1:4" ht="36" customHeight="1">
      <c r="A69" s="136" t="s">
        <v>50</v>
      </c>
      <c r="B69" s="117" t="s">
        <v>285</v>
      </c>
      <c r="C69" s="117"/>
      <c r="D69" s="120">
        <v>270800</v>
      </c>
    </row>
    <row r="70" spans="1:4" ht="36" customHeight="1">
      <c r="A70" s="21" t="s">
        <v>50</v>
      </c>
      <c r="B70" s="20" t="s">
        <v>280</v>
      </c>
      <c r="C70" s="20"/>
      <c r="D70" s="35">
        <v>3218000</v>
      </c>
    </row>
    <row r="71" spans="1:4" ht="36" customHeight="1">
      <c r="A71" s="21" t="s">
        <v>36</v>
      </c>
      <c r="B71" s="20" t="s">
        <v>281</v>
      </c>
      <c r="C71" s="20"/>
      <c r="D71" s="35">
        <v>502230</v>
      </c>
    </row>
    <row r="72" spans="1:4" ht="36" customHeight="1">
      <c r="A72" s="21" t="s">
        <v>36</v>
      </c>
      <c r="B72" s="20" t="s">
        <v>282</v>
      </c>
      <c r="C72" s="20"/>
      <c r="D72" s="35">
        <v>5300000</v>
      </c>
    </row>
    <row r="73" spans="1:4" ht="36" customHeight="1">
      <c r="A73" s="21" t="s">
        <v>36</v>
      </c>
      <c r="B73" s="20" t="s">
        <v>283</v>
      </c>
      <c r="C73" s="20"/>
      <c r="D73" s="35">
        <v>1325000</v>
      </c>
    </row>
    <row r="74" spans="1:4" ht="36" customHeight="1">
      <c r="A74" s="21" t="s">
        <v>36</v>
      </c>
      <c r="B74" s="20" t="s">
        <v>284</v>
      </c>
      <c r="C74" s="20"/>
      <c r="D74" s="35">
        <v>87407</v>
      </c>
    </row>
    <row r="75" spans="1:4" ht="36" customHeight="1">
      <c r="A75" s="21" t="s">
        <v>36</v>
      </c>
      <c r="B75" s="20" t="s">
        <v>285</v>
      </c>
      <c r="C75" s="20"/>
      <c r="D75" s="35">
        <v>244545</v>
      </c>
    </row>
    <row r="76" spans="1:4" ht="36" customHeight="1">
      <c r="A76" s="21" t="s">
        <v>36</v>
      </c>
      <c r="B76" s="20" t="s">
        <v>280</v>
      </c>
      <c r="C76" s="20"/>
      <c r="D76" s="35">
        <v>2589000</v>
      </c>
    </row>
    <row r="77" spans="1:4" ht="36" customHeight="1">
      <c r="A77" s="21" t="s">
        <v>35</v>
      </c>
      <c r="B77" s="20" t="s">
        <v>281</v>
      </c>
      <c r="C77" s="20"/>
      <c r="D77" s="35">
        <v>313320</v>
      </c>
    </row>
    <row r="78" spans="1:4" ht="36" customHeight="1">
      <c r="A78" s="21" t="s">
        <v>35</v>
      </c>
      <c r="B78" s="20" t="s">
        <v>282</v>
      </c>
      <c r="C78" s="20"/>
      <c r="D78" s="35">
        <v>7547495</v>
      </c>
    </row>
    <row r="79" spans="1:4" ht="36" customHeight="1">
      <c r="A79" s="21" t="s">
        <v>35</v>
      </c>
      <c r="B79" s="20" t="s">
        <v>284</v>
      </c>
      <c r="C79" s="20"/>
      <c r="D79" s="35">
        <v>229921</v>
      </c>
    </row>
    <row r="80" spans="1:4" ht="36" customHeight="1">
      <c r="A80" s="21" t="s">
        <v>35</v>
      </c>
      <c r="B80" s="20" t="s">
        <v>285</v>
      </c>
      <c r="C80" s="20"/>
      <c r="D80" s="35">
        <v>26340</v>
      </c>
    </row>
    <row r="81" spans="1:4" ht="36" customHeight="1">
      <c r="A81" s="21" t="s">
        <v>35</v>
      </c>
      <c r="B81" s="20" t="s">
        <v>280</v>
      </c>
      <c r="C81" s="20"/>
      <c r="D81" s="35">
        <v>2273000</v>
      </c>
    </row>
    <row r="82" spans="1:4" s="62" customFormat="1" ht="36" customHeight="1">
      <c r="A82" s="21" t="s">
        <v>18</v>
      </c>
      <c r="B82" s="20" t="s">
        <v>281</v>
      </c>
      <c r="C82" s="20"/>
      <c r="D82" s="35">
        <v>117140</v>
      </c>
    </row>
    <row r="83" spans="1:4" s="62" customFormat="1" ht="36" customHeight="1">
      <c r="A83" s="21" t="s">
        <v>18</v>
      </c>
      <c r="B83" s="20" t="s">
        <v>282</v>
      </c>
      <c r="C83" s="20"/>
      <c r="D83" s="35">
        <v>2455996</v>
      </c>
    </row>
    <row r="84" spans="1:4" s="62" customFormat="1" ht="36" customHeight="1">
      <c r="A84" s="21" t="s">
        <v>18</v>
      </c>
      <c r="B84" s="20" t="s">
        <v>283</v>
      </c>
      <c r="C84" s="20"/>
      <c r="D84" s="35">
        <v>1220000</v>
      </c>
    </row>
    <row r="85" spans="1:4" s="62" customFormat="1" ht="36" customHeight="1">
      <c r="A85" s="21" t="s">
        <v>18</v>
      </c>
      <c r="B85" s="20" t="s">
        <v>284</v>
      </c>
      <c r="C85" s="20"/>
      <c r="D85" s="35">
        <v>69867</v>
      </c>
    </row>
    <row r="86" spans="1:4" s="62" customFormat="1" ht="36" hidden="1" customHeight="1">
      <c r="A86" s="21" t="s">
        <v>18</v>
      </c>
      <c r="B86" s="20" t="s">
        <v>285</v>
      </c>
      <c r="C86" s="20"/>
      <c r="D86" s="35">
        <v>0</v>
      </c>
    </row>
    <row r="87" spans="1:4" s="62" customFormat="1" ht="36" customHeight="1">
      <c r="A87" s="21" t="s">
        <v>18</v>
      </c>
      <c r="B87" s="20" t="s">
        <v>280</v>
      </c>
      <c r="C87" s="20"/>
      <c r="D87" s="35">
        <v>843000</v>
      </c>
    </row>
    <row r="88" spans="1:4" s="62" customFormat="1" ht="36" customHeight="1">
      <c r="A88" s="21" t="s">
        <v>34</v>
      </c>
      <c r="B88" s="20" t="s">
        <v>281</v>
      </c>
      <c r="C88" s="20"/>
      <c r="D88" s="35">
        <v>508310</v>
      </c>
    </row>
    <row r="89" spans="1:4" s="62" customFormat="1" ht="36" customHeight="1">
      <c r="A89" s="21" t="s">
        <v>34</v>
      </c>
      <c r="B89" s="20" t="s">
        <v>282</v>
      </c>
      <c r="C89" s="20"/>
      <c r="D89" s="35">
        <v>2879860</v>
      </c>
    </row>
    <row r="90" spans="1:4" s="62" customFormat="1" ht="36" customHeight="1">
      <c r="A90" s="57" t="s">
        <v>34</v>
      </c>
      <c r="B90" s="23" t="s">
        <v>283</v>
      </c>
      <c r="C90" s="23"/>
      <c r="D90" s="43">
        <v>2316970</v>
      </c>
    </row>
    <row r="91" spans="1:4" ht="36" customHeight="1">
      <c r="A91" s="136" t="s">
        <v>34</v>
      </c>
      <c r="B91" s="117" t="s">
        <v>284</v>
      </c>
      <c r="C91" s="117"/>
      <c r="D91" s="120">
        <v>183530</v>
      </c>
    </row>
    <row r="92" spans="1:4" ht="36" customHeight="1">
      <c r="A92" s="21" t="s">
        <v>34</v>
      </c>
      <c r="B92" s="20" t="s">
        <v>285</v>
      </c>
      <c r="C92" s="20"/>
      <c r="D92" s="35">
        <v>119280</v>
      </c>
    </row>
    <row r="93" spans="1:4" ht="36" customHeight="1">
      <c r="A93" s="21" t="s">
        <v>34</v>
      </c>
      <c r="B93" s="20" t="s">
        <v>280</v>
      </c>
      <c r="C93" s="20"/>
      <c r="D93" s="35">
        <v>1375000</v>
      </c>
    </row>
    <row r="94" spans="1:4" ht="36" customHeight="1">
      <c r="A94" s="21" t="s">
        <v>33</v>
      </c>
      <c r="B94" s="20" t="s">
        <v>281</v>
      </c>
      <c r="C94" s="20"/>
      <c r="D94" s="35">
        <v>360774</v>
      </c>
    </row>
    <row r="95" spans="1:4" ht="36" customHeight="1">
      <c r="A95" s="21" t="s">
        <v>33</v>
      </c>
      <c r="B95" s="20" t="s">
        <v>282</v>
      </c>
      <c r="C95" s="20"/>
      <c r="D95" s="35">
        <v>800000</v>
      </c>
    </row>
    <row r="96" spans="1:4" ht="36" customHeight="1">
      <c r="A96" s="21" t="s">
        <v>33</v>
      </c>
      <c r="B96" s="20" t="s">
        <v>283</v>
      </c>
      <c r="C96" s="20"/>
      <c r="D96" s="35">
        <v>1295000</v>
      </c>
    </row>
    <row r="97" spans="1:4" ht="36" customHeight="1">
      <c r="A97" s="21" t="s">
        <v>33</v>
      </c>
      <c r="B97" s="20" t="s">
        <v>284</v>
      </c>
      <c r="C97" s="20"/>
      <c r="D97" s="35">
        <v>50945</v>
      </c>
    </row>
    <row r="98" spans="1:4" ht="36" customHeight="1">
      <c r="A98" s="21" t="s">
        <v>33</v>
      </c>
      <c r="B98" s="20" t="s">
        <v>285</v>
      </c>
      <c r="C98" s="20"/>
      <c r="D98" s="35">
        <v>53740</v>
      </c>
    </row>
    <row r="99" spans="1:4" ht="36" customHeight="1">
      <c r="A99" s="21" t="s">
        <v>33</v>
      </c>
      <c r="B99" s="20" t="s">
        <v>280</v>
      </c>
      <c r="C99" s="20"/>
      <c r="D99" s="35">
        <v>273000</v>
      </c>
    </row>
    <row r="100" spans="1:4" ht="36" customHeight="1">
      <c r="A100" s="21" t="s">
        <v>49</v>
      </c>
      <c r="B100" s="20" t="s">
        <v>281</v>
      </c>
      <c r="C100" s="20"/>
      <c r="D100" s="35">
        <v>49280</v>
      </c>
    </row>
    <row r="101" spans="1:4" ht="36" customHeight="1">
      <c r="A101" s="21" t="s">
        <v>49</v>
      </c>
      <c r="B101" s="20" t="s">
        <v>282</v>
      </c>
      <c r="C101" s="20"/>
      <c r="D101" s="35">
        <v>4193122</v>
      </c>
    </row>
    <row r="102" spans="1:4" ht="36" customHeight="1">
      <c r="A102" s="21" t="s">
        <v>49</v>
      </c>
      <c r="B102" s="20" t="s">
        <v>284</v>
      </c>
      <c r="C102" s="20"/>
      <c r="D102" s="35">
        <v>104000</v>
      </c>
    </row>
    <row r="103" spans="1:4" ht="36" customHeight="1">
      <c r="A103" s="21" t="s">
        <v>49</v>
      </c>
      <c r="B103" s="20" t="s">
        <v>285</v>
      </c>
      <c r="C103" s="20"/>
      <c r="D103" s="35">
        <v>320216</v>
      </c>
    </row>
    <row r="104" spans="1:4" ht="36" customHeight="1">
      <c r="A104" s="21" t="s">
        <v>49</v>
      </c>
      <c r="B104" s="20" t="s">
        <v>280</v>
      </c>
      <c r="C104" s="20"/>
      <c r="D104" s="35">
        <v>1023000</v>
      </c>
    </row>
    <row r="105" spans="1:4" ht="36" customHeight="1">
      <c r="A105" s="21" t="s">
        <v>31</v>
      </c>
      <c r="B105" s="20" t="s">
        <v>281</v>
      </c>
      <c r="C105" s="20"/>
      <c r="D105" s="35">
        <v>1540</v>
      </c>
    </row>
    <row r="106" spans="1:4" ht="36" customHeight="1">
      <c r="A106" s="21" t="s">
        <v>31</v>
      </c>
      <c r="B106" s="20" t="s">
        <v>282</v>
      </c>
      <c r="C106" s="20"/>
      <c r="D106" s="35">
        <v>4166640</v>
      </c>
    </row>
    <row r="107" spans="1:4" ht="36" customHeight="1">
      <c r="A107" s="21" t="s">
        <v>31</v>
      </c>
      <c r="B107" s="20" t="s">
        <v>283</v>
      </c>
      <c r="C107" s="20"/>
      <c r="D107" s="35">
        <v>4840183</v>
      </c>
    </row>
    <row r="108" spans="1:4" ht="36" customHeight="1">
      <c r="A108" s="21" t="s">
        <v>31</v>
      </c>
      <c r="B108" s="20" t="s">
        <v>284</v>
      </c>
      <c r="C108" s="20"/>
      <c r="D108" s="35">
        <v>81580</v>
      </c>
    </row>
    <row r="109" spans="1:4" ht="36" customHeight="1">
      <c r="A109" s="21" t="s">
        <v>31</v>
      </c>
      <c r="B109" s="20" t="s">
        <v>285</v>
      </c>
      <c r="C109" s="20"/>
      <c r="D109" s="35">
        <v>91540</v>
      </c>
    </row>
    <row r="110" spans="1:4" ht="36" customHeight="1">
      <c r="A110" s="21" t="s">
        <v>31</v>
      </c>
      <c r="B110" s="20" t="s">
        <v>280</v>
      </c>
      <c r="C110" s="20"/>
      <c r="D110" s="35">
        <v>600000</v>
      </c>
    </row>
    <row r="111" spans="1:4" ht="36" customHeight="1">
      <c r="A111" s="57" t="s">
        <v>45</v>
      </c>
      <c r="B111" s="23" t="s">
        <v>281</v>
      </c>
      <c r="C111" s="23"/>
      <c r="D111" s="43">
        <v>12320</v>
      </c>
    </row>
    <row r="112" spans="1:4" ht="36" customHeight="1">
      <c r="A112" s="136" t="s">
        <v>45</v>
      </c>
      <c r="B112" s="117" t="s">
        <v>282</v>
      </c>
      <c r="C112" s="117"/>
      <c r="D112" s="120">
        <v>3300000</v>
      </c>
    </row>
    <row r="113" spans="1:4" ht="36" customHeight="1">
      <c r="A113" s="21" t="s">
        <v>45</v>
      </c>
      <c r="B113" s="20" t="s">
        <v>284</v>
      </c>
      <c r="C113" s="20"/>
      <c r="D113" s="35">
        <v>74880</v>
      </c>
    </row>
    <row r="114" spans="1:4" ht="36" customHeight="1">
      <c r="A114" s="21" t="s">
        <v>45</v>
      </c>
      <c r="B114" s="20" t="s">
        <v>285</v>
      </c>
      <c r="C114" s="20"/>
      <c r="D114" s="35">
        <v>197600</v>
      </c>
    </row>
    <row r="115" spans="1:4" ht="36" customHeight="1">
      <c r="A115" s="21" t="s">
        <v>45</v>
      </c>
      <c r="B115" s="20" t="s">
        <v>280</v>
      </c>
      <c r="C115" s="20"/>
      <c r="D115" s="35">
        <v>948000</v>
      </c>
    </row>
    <row r="116" spans="1:4" ht="36" customHeight="1">
      <c r="A116" s="19" t="s">
        <v>56</v>
      </c>
      <c r="B116" s="20"/>
      <c r="C116" s="20"/>
      <c r="D116" s="35">
        <f>SUM(D117:D127)</f>
        <v>3340825</v>
      </c>
    </row>
    <row r="117" spans="1:4" ht="36" hidden="1" customHeight="1">
      <c r="A117" s="21" t="s">
        <v>51</v>
      </c>
      <c r="B117" s="20" t="s">
        <v>281</v>
      </c>
      <c r="C117" s="20"/>
      <c r="D117" s="35">
        <v>0</v>
      </c>
    </row>
    <row r="118" spans="1:4" ht="36" customHeight="1">
      <c r="A118" s="21" t="s">
        <v>51</v>
      </c>
      <c r="B118" s="20" t="s">
        <v>282</v>
      </c>
      <c r="C118" s="20"/>
      <c r="D118" s="35">
        <v>850000</v>
      </c>
    </row>
    <row r="119" spans="1:4" ht="36" customHeight="1">
      <c r="A119" s="21" t="s">
        <v>51</v>
      </c>
      <c r="B119" s="20" t="s">
        <v>283</v>
      </c>
      <c r="C119" s="20"/>
      <c r="D119" s="35">
        <v>1378000</v>
      </c>
    </row>
    <row r="120" spans="1:4" ht="36" customHeight="1">
      <c r="A120" s="21" t="s">
        <v>51</v>
      </c>
      <c r="B120" s="20" t="s">
        <v>284</v>
      </c>
      <c r="C120" s="20"/>
      <c r="D120" s="35">
        <v>120625</v>
      </c>
    </row>
    <row r="121" spans="1:4" ht="36" customHeight="1">
      <c r="A121" s="21" t="s">
        <v>51</v>
      </c>
      <c r="B121" s="20" t="s">
        <v>285</v>
      </c>
      <c r="C121" s="20"/>
      <c r="D121" s="35">
        <v>46200</v>
      </c>
    </row>
    <row r="122" spans="1:4" ht="36" hidden="1" customHeight="1">
      <c r="A122" s="21" t="s">
        <v>51</v>
      </c>
      <c r="B122" s="20" t="s">
        <v>280</v>
      </c>
      <c r="C122" s="20"/>
      <c r="D122" s="35">
        <v>0</v>
      </c>
    </row>
    <row r="123" spans="1:4" ht="36" hidden="1" customHeight="1">
      <c r="A123" s="21" t="s">
        <v>52</v>
      </c>
      <c r="B123" s="20" t="s">
        <v>281</v>
      </c>
      <c r="C123" s="20"/>
      <c r="D123" s="35">
        <v>0</v>
      </c>
    </row>
    <row r="124" spans="1:4" ht="36" customHeight="1">
      <c r="A124" s="21" t="s">
        <v>52</v>
      </c>
      <c r="B124" s="20" t="s">
        <v>282</v>
      </c>
      <c r="C124" s="20"/>
      <c r="D124" s="35">
        <v>23000</v>
      </c>
    </row>
    <row r="125" spans="1:4" ht="36" customHeight="1">
      <c r="A125" s="21" t="s">
        <v>52</v>
      </c>
      <c r="B125" s="20" t="s">
        <v>283</v>
      </c>
      <c r="C125" s="20"/>
      <c r="D125" s="35">
        <v>836000</v>
      </c>
    </row>
    <row r="126" spans="1:4" ht="36" customHeight="1">
      <c r="A126" s="57" t="s">
        <v>52</v>
      </c>
      <c r="B126" s="23" t="s">
        <v>284</v>
      </c>
      <c r="C126" s="23"/>
      <c r="D126" s="43">
        <v>87000</v>
      </c>
    </row>
    <row r="127" spans="1:4" ht="36" hidden="1" customHeight="1">
      <c r="A127" s="57" t="s">
        <v>52</v>
      </c>
      <c r="B127" s="23" t="s">
        <v>285</v>
      </c>
      <c r="C127" s="23"/>
      <c r="D127" s="43">
        <v>0</v>
      </c>
    </row>
    <row r="128" spans="1:4" ht="36" customHeight="1"/>
    <row r="129" spans="1:4" s="9" customFormat="1" ht="36" customHeight="1">
      <c r="B129" s="13"/>
      <c r="D129" s="10"/>
    </row>
    <row r="130" spans="1:4" s="9" customFormat="1" ht="36" customHeight="1">
      <c r="B130" s="13"/>
      <c r="D130" s="10"/>
    </row>
    <row r="131" spans="1:4" s="9" customFormat="1" ht="36" customHeight="1">
      <c r="B131" s="13"/>
      <c r="D131" s="10"/>
    </row>
    <row r="132" spans="1:4" s="9" customFormat="1" ht="36" customHeight="1">
      <c r="B132" s="13"/>
      <c r="D132" s="10"/>
    </row>
    <row r="133" spans="1:4" s="9" customFormat="1" ht="36" customHeight="1">
      <c r="B133" s="13"/>
      <c r="D133" s="10"/>
    </row>
    <row r="134" spans="1:4" s="9" customFormat="1" ht="36" customHeight="1">
      <c r="A134" s="11"/>
      <c r="B134" s="145"/>
      <c r="C134" s="11"/>
      <c r="D134" s="12"/>
    </row>
    <row r="135" spans="1:4" s="9" customFormat="1" ht="36" customHeight="1">
      <c r="B135" s="13"/>
      <c r="D135" s="10"/>
    </row>
    <row r="136" spans="1:4" s="9" customFormat="1" ht="36" customHeight="1">
      <c r="B136" s="13"/>
      <c r="D136" s="10"/>
    </row>
    <row r="137" spans="1:4" s="9" customFormat="1" ht="36" customHeight="1">
      <c r="B137" s="13"/>
      <c r="D137" s="10"/>
    </row>
    <row r="138" spans="1:4" s="9" customFormat="1" ht="36" customHeight="1">
      <c r="B138" s="13"/>
      <c r="D138" s="10"/>
    </row>
    <row r="139" spans="1:4" s="9" customFormat="1" ht="36" customHeight="1">
      <c r="B139" s="13"/>
      <c r="D139" s="10"/>
    </row>
    <row r="140" spans="1:4" s="9" customFormat="1" ht="36" customHeight="1">
      <c r="B140" s="13"/>
      <c r="D140" s="10"/>
    </row>
    <row r="141" spans="1:4" s="9" customFormat="1" ht="27" customHeight="1">
      <c r="B141" s="13"/>
      <c r="D141" s="10"/>
    </row>
    <row r="142" spans="1:4" s="9" customFormat="1" ht="27" customHeight="1">
      <c r="B142" s="13"/>
      <c r="D142" s="10"/>
    </row>
    <row r="143" spans="1:4" s="9" customFormat="1" ht="27" customHeight="1">
      <c r="B143" s="13"/>
      <c r="D143" s="10"/>
    </row>
    <row r="144" spans="1:4" s="9" customFormat="1" ht="27" customHeight="1">
      <c r="B144" s="13"/>
      <c r="D144" s="10"/>
    </row>
    <row r="145" spans="2:4" s="9" customFormat="1" ht="27" customHeight="1">
      <c r="B145" s="13"/>
      <c r="D145" s="10"/>
    </row>
    <row r="146" spans="2:4" s="9" customFormat="1" ht="27" customHeight="1">
      <c r="B146" s="13"/>
      <c r="D146" s="10"/>
    </row>
    <row r="147" spans="2:4" s="9" customFormat="1" ht="27" customHeight="1">
      <c r="B147" s="13"/>
      <c r="D147" s="10"/>
    </row>
    <row r="148" spans="2:4" s="9" customFormat="1" ht="27" customHeight="1">
      <c r="B148" s="13"/>
      <c r="D148" s="10"/>
    </row>
    <row r="149" spans="2:4" s="9" customFormat="1" ht="27" customHeight="1">
      <c r="B149" s="13"/>
      <c r="D149" s="10"/>
    </row>
    <row r="150" spans="2:4" s="9" customFormat="1" ht="27" customHeight="1">
      <c r="B150" s="13"/>
      <c r="D150" s="10"/>
    </row>
    <row r="151" spans="2:4" s="9" customFormat="1" ht="27" customHeight="1">
      <c r="B151" s="13"/>
      <c r="D151" s="10"/>
    </row>
    <row r="152" spans="2:4" s="9" customFormat="1" ht="27" customHeight="1">
      <c r="B152" s="13"/>
      <c r="D152" s="10"/>
    </row>
  </sheetData>
  <mergeCells count="3">
    <mergeCell ref="B4:C4"/>
    <mergeCell ref="A2:D2"/>
    <mergeCell ref="A3:D3"/>
  </mergeCells>
  <phoneticPr fontId="2" type="noConversion"/>
  <printOptions horizontalCentered="1"/>
  <pageMargins left="0.70866141732283472" right="0.70866141732283472" top="0.47244094488188981" bottom="0.47244094488188981" header="0.31496062992125984" footer="0.19685039370078741"/>
  <pageSetup paperSize="9" scale="93" fitToHeight="100" pageOrder="overThenDown" orientation="portrait" r:id="rId1"/>
  <headerFooter>
    <oddHeader>&amp;R&amp;"標楷體,標準"&amp;16附表</oddHeader>
    <oddFooter>&amp;C&amp;"標楷體,標準"&amp;16&amp;P</oddFooter>
  </headerFooter>
  <rowBreaks count="2" manualBreakCount="2">
    <brk id="80" max="3" man="1"/>
    <brk id="10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4"/>
  <sheetViews>
    <sheetView view="pageBreakPreview" topLeftCell="A2" zoomScale="80" zoomScaleNormal="100" zoomScaleSheetLayoutView="80" workbookViewId="0">
      <selection activeCell="J9" sqref="J9"/>
    </sheetView>
  </sheetViews>
  <sheetFormatPr defaultColWidth="9" defaultRowHeight="21.9" customHeight="1"/>
  <cols>
    <col min="1" max="1" width="20.77734375" style="78" customWidth="1"/>
    <col min="2" max="2" width="30.77734375" style="79" customWidth="1"/>
    <col min="3" max="3" width="20.77734375" style="78" customWidth="1"/>
    <col min="4" max="4" width="20.77734375" style="53" customWidth="1"/>
    <col min="5" max="5" width="20.77734375" style="78" hidden="1" customWidth="1"/>
    <col min="6" max="6" width="20.77734375" style="146" hidden="1" customWidth="1"/>
    <col min="7" max="16384" width="9" style="72"/>
  </cols>
  <sheetData>
    <row r="1" spans="1:6" ht="19.8" hidden="1">
      <c r="A1" s="138" t="s">
        <v>81</v>
      </c>
      <c r="B1" s="138" t="s">
        <v>268</v>
      </c>
      <c r="C1" s="138" t="s">
        <v>81</v>
      </c>
      <c r="D1" s="138" t="s">
        <v>81</v>
      </c>
      <c r="E1" s="137"/>
    </row>
    <row r="2" spans="1:6" s="71" customFormat="1" ht="21" customHeight="1">
      <c r="A2" s="229" t="s">
        <v>103</v>
      </c>
      <c r="B2" s="230"/>
      <c r="C2" s="230"/>
      <c r="D2" s="230"/>
      <c r="E2" s="70"/>
      <c r="F2" s="147" t="s">
        <v>106</v>
      </c>
    </row>
    <row r="3" spans="1:6" s="71" customFormat="1" ht="21" customHeight="1">
      <c r="A3" s="230" t="s">
        <v>255</v>
      </c>
      <c r="B3" s="230"/>
      <c r="C3" s="230"/>
      <c r="D3" s="230"/>
      <c r="E3" s="70"/>
      <c r="F3" s="147" t="s">
        <v>106</v>
      </c>
    </row>
    <row r="4" spans="1:6" s="71" customFormat="1" ht="15.9" customHeight="1">
      <c r="A4" s="63"/>
      <c r="B4" s="238" t="s">
        <v>265</v>
      </c>
      <c r="C4" s="238"/>
      <c r="D4" s="130" t="s">
        <v>44</v>
      </c>
      <c r="F4" s="147" t="s">
        <v>105</v>
      </c>
    </row>
    <row r="5" spans="1:6" ht="36" customHeight="1">
      <c r="A5" s="140" t="s">
        <v>258</v>
      </c>
      <c r="B5" s="141" t="s">
        <v>275</v>
      </c>
      <c r="C5" s="141" t="s">
        <v>266</v>
      </c>
      <c r="D5" s="64" t="s">
        <v>257</v>
      </c>
      <c r="E5" s="148" t="s">
        <v>104</v>
      </c>
      <c r="F5" s="147" t="s">
        <v>269</v>
      </c>
    </row>
    <row r="6" spans="1:6" s="71" customFormat="1" ht="36" customHeight="1">
      <c r="A6" s="109" t="s">
        <v>103</v>
      </c>
      <c r="B6" s="16"/>
      <c r="C6" s="16"/>
      <c r="D6" s="174">
        <v>2241853</v>
      </c>
      <c r="E6" s="73"/>
      <c r="F6" s="147" t="s">
        <v>102</v>
      </c>
    </row>
    <row r="7" spans="1:6" s="74" customFormat="1" ht="36" customHeight="1">
      <c r="A7" s="112" t="s">
        <v>101</v>
      </c>
      <c r="B7" s="61" t="s">
        <v>8</v>
      </c>
      <c r="C7" s="61" t="s">
        <v>100</v>
      </c>
      <c r="D7" s="35">
        <v>2241853</v>
      </c>
      <c r="E7" s="75"/>
      <c r="F7" s="149"/>
    </row>
    <row r="8" spans="1:6" s="74" customFormat="1" ht="36" customHeight="1">
      <c r="A8" s="19" t="s">
        <v>54</v>
      </c>
      <c r="B8" s="61" t="s">
        <v>8</v>
      </c>
      <c r="C8" s="61"/>
      <c r="D8" s="35">
        <v>1182853</v>
      </c>
      <c r="E8" s="75"/>
      <c r="F8" s="149"/>
    </row>
    <row r="9" spans="1:6" s="74" customFormat="1" ht="36" customHeight="1">
      <c r="A9" s="150" t="s">
        <v>78</v>
      </c>
      <c r="B9" s="61" t="s">
        <v>82</v>
      </c>
      <c r="C9" s="61"/>
      <c r="D9" s="35">
        <v>212000</v>
      </c>
      <c r="E9" s="75"/>
      <c r="F9" s="149"/>
    </row>
    <row r="10" spans="1:6" s="74" customFormat="1" ht="36" customHeight="1">
      <c r="A10" s="150" t="s">
        <v>21</v>
      </c>
      <c r="B10" s="61" t="s">
        <v>82</v>
      </c>
      <c r="C10" s="61"/>
      <c r="D10" s="35">
        <v>238000</v>
      </c>
      <c r="E10" s="75"/>
      <c r="F10" s="149"/>
    </row>
    <row r="11" spans="1:6" s="74" customFormat="1" ht="36" customHeight="1">
      <c r="A11" s="150" t="s">
        <v>99</v>
      </c>
      <c r="B11" s="61" t="s">
        <v>82</v>
      </c>
      <c r="C11" s="61"/>
      <c r="D11" s="35">
        <v>185000</v>
      </c>
      <c r="E11" s="75"/>
      <c r="F11" s="149"/>
    </row>
    <row r="12" spans="1:6" s="74" customFormat="1" ht="36" customHeight="1">
      <c r="A12" s="150" t="s">
        <v>79</v>
      </c>
      <c r="B12" s="61" t="s">
        <v>82</v>
      </c>
      <c r="C12" s="61"/>
      <c r="D12" s="35">
        <v>180000</v>
      </c>
      <c r="E12" s="75"/>
      <c r="F12" s="149"/>
    </row>
    <row r="13" spans="1:6" s="74" customFormat="1" ht="36" customHeight="1">
      <c r="A13" s="150" t="s">
        <v>23</v>
      </c>
      <c r="B13" s="61" t="s">
        <v>82</v>
      </c>
      <c r="C13" s="61"/>
      <c r="D13" s="35">
        <v>151000</v>
      </c>
      <c r="E13" s="75"/>
      <c r="F13" s="149"/>
    </row>
    <row r="14" spans="1:6" s="74" customFormat="1" ht="36" customHeight="1">
      <c r="A14" s="150" t="s">
        <v>98</v>
      </c>
      <c r="B14" s="61" t="s">
        <v>82</v>
      </c>
      <c r="C14" s="61"/>
      <c r="D14" s="35">
        <v>216853</v>
      </c>
      <c r="E14" s="75"/>
      <c r="F14" s="149"/>
    </row>
    <row r="15" spans="1:6" s="74" customFormat="1" ht="36" customHeight="1">
      <c r="A15" s="60" t="s">
        <v>55</v>
      </c>
      <c r="B15" s="61" t="s">
        <v>8</v>
      </c>
      <c r="C15" s="61"/>
      <c r="D15" s="35">
        <v>987000</v>
      </c>
      <c r="E15" s="75"/>
      <c r="F15" s="149"/>
    </row>
    <row r="16" spans="1:6" s="74" customFormat="1" ht="36" customHeight="1">
      <c r="A16" s="150" t="s">
        <v>97</v>
      </c>
      <c r="B16" s="61" t="s">
        <v>82</v>
      </c>
      <c r="C16" s="61"/>
      <c r="D16" s="35">
        <v>78000</v>
      </c>
      <c r="E16" s="75"/>
      <c r="F16" s="149"/>
    </row>
    <row r="17" spans="1:6" s="74" customFormat="1" ht="36" customHeight="1">
      <c r="A17" s="150" t="s">
        <v>96</v>
      </c>
      <c r="B17" s="61" t="s">
        <v>82</v>
      </c>
      <c r="C17" s="61"/>
      <c r="D17" s="35">
        <v>38000</v>
      </c>
      <c r="E17" s="75"/>
      <c r="F17" s="149"/>
    </row>
    <row r="18" spans="1:6" s="74" customFormat="1" ht="36" customHeight="1">
      <c r="A18" s="150" t="s">
        <v>95</v>
      </c>
      <c r="B18" s="61" t="s">
        <v>82</v>
      </c>
      <c r="C18" s="61"/>
      <c r="D18" s="35">
        <v>78000</v>
      </c>
      <c r="E18" s="75"/>
      <c r="F18" s="149"/>
    </row>
    <row r="19" spans="1:6" s="74" customFormat="1" ht="36" customHeight="1">
      <c r="A19" s="150" t="s">
        <v>94</v>
      </c>
      <c r="B19" s="61" t="s">
        <v>82</v>
      </c>
      <c r="C19" s="61"/>
      <c r="D19" s="35">
        <v>78000</v>
      </c>
      <c r="E19" s="75"/>
      <c r="F19" s="149"/>
    </row>
    <row r="20" spans="1:6" s="74" customFormat="1" ht="36" customHeight="1">
      <c r="A20" s="150" t="s">
        <v>93</v>
      </c>
      <c r="B20" s="61" t="s">
        <v>82</v>
      </c>
      <c r="C20" s="61"/>
      <c r="D20" s="35">
        <v>62000</v>
      </c>
      <c r="E20" s="75"/>
      <c r="F20" s="149"/>
    </row>
    <row r="21" spans="1:6" s="74" customFormat="1" ht="36" customHeight="1">
      <c r="A21" s="150" t="s">
        <v>92</v>
      </c>
      <c r="B21" s="61" t="s">
        <v>82</v>
      </c>
      <c r="C21" s="61"/>
      <c r="D21" s="35">
        <v>98000</v>
      </c>
      <c r="E21" s="75"/>
      <c r="F21" s="149"/>
    </row>
    <row r="22" spans="1:6" s="74" customFormat="1" ht="36" customHeight="1">
      <c r="A22" s="150" t="s">
        <v>91</v>
      </c>
      <c r="B22" s="61" t="s">
        <v>82</v>
      </c>
      <c r="C22" s="61"/>
      <c r="D22" s="35">
        <v>103000</v>
      </c>
      <c r="E22" s="75"/>
      <c r="F22" s="149"/>
    </row>
    <row r="23" spans="1:6" s="74" customFormat="1" ht="36" customHeight="1">
      <c r="A23" s="150" t="s">
        <v>90</v>
      </c>
      <c r="B23" s="61" t="s">
        <v>82</v>
      </c>
      <c r="C23" s="61"/>
      <c r="D23" s="35">
        <v>74000</v>
      </c>
      <c r="E23" s="75"/>
      <c r="F23" s="149"/>
    </row>
    <row r="24" spans="1:6" s="74" customFormat="1" ht="36" customHeight="1">
      <c r="A24" s="150" t="s">
        <v>89</v>
      </c>
      <c r="B24" s="61" t="s">
        <v>82</v>
      </c>
      <c r="C24" s="61"/>
      <c r="D24" s="35">
        <v>78000</v>
      </c>
      <c r="E24" s="75"/>
      <c r="F24" s="149"/>
    </row>
    <row r="25" spans="1:6" s="74" customFormat="1" ht="36" customHeight="1">
      <c r="A25" s="150" t="s">
        <v>88</v>
      </c>
      <c r="B25" s="61" t="s">
        <v>82</v>
      </c>
      <c r="C25" s="61"/>
      <c r="D25" s="35">
        <v>38000</v>
      </c>
      <c r="E25" s="75"/>
      <c r="F25" s="149"/>
    </row>
    <row r="26" spans="1:6" s="74" customFormat="1" ht="36" customHeight="1">
      <c r="A26" s="151" t="s">
        <v>80</v>
      </c>
      <c r="B26" s="67" t="s">
        <v>82</v>
      </c>
      <c r="C26" s="67"/>
      <c r="D26" s="43">
        <v>38000</v>
      </c>
      <c r="E26" s="75"/>
      <c r="F26" s="149"/>
    </row>
    <row r="27" spans="1:6" s="74" customFormat="1" ht="36" customHeight="1">
      <c r="A27" s="205" t="s">
        <v>87</v>
      </c>
      <c r="B27" s="132" t="s">
        <v>82</v>
      </c>
      <c r="C27" s="132"/>
      <c r="D27" s="120">
        <v>62000</v>
      </c>
      <c r="E27" s="75"/>
      <c r="F27" s="149"/>
    </row>
    <row r="28" spans="1:6" s="74" customFormat="1" ht="36" customHeight="1">
      <c r="A28" s="150" t="s">
        <v>86</v>
      </c>
      <c r="B28" s="61" t="s">
        <v>82</v>
      </c>
      <c r="C28" s="61"/>
      <c r="D28" s="35">
        <v>79000</v>
      </c>
      <c r="E28" s="75"/>
      <c r="F28" s="149"/>
    </row>
    <row r="29" spans="1:6" s="74" customFormat="1" ht="36" customHeight="1">
      <c r="A29" s="150" t="s">
        <v>85</v>
      </c>
      <c r="B29" s="61" t="s">
        <v>82</v>
      </c>
      <c r="C29" s="61"/>
      <c r="D29" s="35">
        <v>83000</v>
      </c>
      <c r="E29" s="75"/>
      <c r="F29" s="149"/>
    </row>
    <row r="30" spans="1:6" s="74" customFormat="1" ht="36" customHeight="1">
      <c r="A30" s="60" t="s">
        <v>56</v>
      </c>
      <c r="B30" s="61" t="s">
        <v>8</v>
      </c>
      <c r="C30" s="61"/>
      <c r="D30" s="35">
        <v>72000</v>
      </c>
      <c r="E30" s="75"/>
      <c r="F30" s="149"/>
    </row>
    <row r="31" spans="1:6" s="74" customFormat="1" ht="36" customHeight="1">
      <c r="A31" s="150" t="s">
        <v>84</v>
      </c>
      <c r="B31" s="61" t="s">
        <v>82</v>
      </c>
      <c r="C31" s="61"/>
      <c r="D31" s="35">
        <v>32000</v>
      </c>
      <c r="E31" s="75"/>
      <c r="F31" s="149"/>
    </row>
    <row r="32" spans="1:6" s="74" customFormat="1" ht="36" customHeight="1">
      <c r="A32" s="151" t="s">
        <v>83</v>
      </c>
      <c r="B32" s="67" t="s">
        <v>82</v>
      </c>
      <c r="C32" s="67"/>
      <c r="D32" s="43">
        <v>40000</v>
      </c>
      <c r="E32" s="75"/>
      <c r="F32" s="149"/>
    </row>
    <row r="33" spans="1:5" ht="21.9" customHeight="1">
      <c r="A33" s="76"/>
      <c r="B33" s="77"/>
      <c r="C33" s="76"/>
      <c r="D33" s="54"/>
      <c r="E33" s="76"/>
    </row>
    <row r="34" spans="1:5" ht="21.9" customHeight="1">
      <c r="A34" s="47" t="s">
        <v>81</v>
      </c>
      <c r="B34" s="47" t="s">
        <v>268</v>
      </c>
      <c r="C34" s="47" t="s">
        <v>81</v>
      </c>
      <c r="D34" s="47" t="s">
        <v>81</v>
      </c>
    </row>
  </sheetData>
  <mergeCells count="3">
    <mergeCell ref="A2:D2"/>
    <mergeCell ref="A3:D3"/>
    <mergeCell ref="B4:C4"/>
  </mergeCells>
  <phoneticPr fontId="37" type="noConversion"/>
  <printOptions horizontalCentered="1"/>
  <pageMargins left="0.70866141732283472" right="0.70866141732283472" top="0.47244094488188981" bottom="0.47244094488188981" header="0.31496062992125984" footer="0.19685039370078741"/>
  <pageSetup paperSize="9" scale="93" fitToHeight="100" pageOrder="overThenDown" orientation="portrait" r:id="rId1"/>
  <headerFooter>
    <oddHeader>&amp;R&amp;"標楷體,標準"&amp;16附表</oddHeader>
    <oddFooter>&amp;C&amp;"標楷體,標準"&amp;16&amp;P</oddFooter>
  </headerFooter>
  <rowBreaks count="1" manualBreakCount="1">
    <brk id="24"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4"/>
  <sheetViews>
    <sheetView view="pageBreakPreview" topLeftCell="A2" zoomScale="80" zoomScaleNormal="100" zoomScaleSheetLayoutView="80" workbookViewId="0">
      <selection activeCell="G6" sqref="G6"/>
    </sheetView>
  </sheetViews>
  <sheetFormatPr defaultColWidth="9" defaultRowHeight="21.9" customHeight="1"/>
  <cols>
    <col min="1" max="1" width="20.77734375" style="9" customWidth="1"/>
    <col min="2" max="2" width="30.77734375" style="13" customWidth="1"/>
    <col min="3" max="3" width="20.77734375" style="9" customWidth="1"/>
    <col min="4" max="4" width="20.77734375" style="10" customWidth="1"/>
    <col min="5" max="6" width="20.77734375" style="8" customWidth="1"/>
    <col min="7" max="16384" width="9" style="8"/>
  </cols>
  <sheetData>
    <row r="1" spans="1:6" ht="19.8" hidden="1">
      <c r="A1" s="138" t="s">
        <v>81</v>
      </c>
      <c r="B1" s="138" t="s">
        <v>268</v>
      </c>
      <c r="C1" s="138" t="s">
        <v>81</v>
      </c>
      <c r="D1" s="138" t="s">
        <v>81</v>
      </c>
      <c r="F1" s="139"/>
    </row>
    <row r="2" spans="1:6" s="7" customFormat="1" ht="22.2">
      <c r="A2" s="229" t="s">
        <v>130</v>
      </c>
      <c r="B2" s="229"/>
      <c r="C2" s="229"/>
      <c r="D2" s="229"/>
      <c r="F2" s="142"/>
    </row>
    <row r="3" spans="1:6" s="7" customFormat="1" ht="21" customHeight="1">
      <c r="A3" s="230" t="s">
        <v>255</v>
      </c>
      <c r="B3" s="230"/>
      <c r="C3" s="230"/>
      <c r="D3" s="230"/>
      <c r="F3" s="142"/>
    </row>
    <row r="4" spans="1:6" s="7" customFormat="1" ht="15.9" customHeight="1">
      <c r="A4" s="63"/>
      <c r="B4" s="238" t="s">
        <v>265</v>
      </c>
      <c r="C4" s="238"/>
      <c r="D4" s="130" t="s">
        <v>44</v>
      </c>
      <c r="F4" s="142"/>
    </row>
    <row r="5" spans="1:6" ht="36" customHeight="1">
      <c r="A5" s="140" t="s">
        <v>258</v>
      </c>
      <c r="B5" s="141" t="s">
        <v>275</v>
      </c>
      <c r="C5" s="141" t="s">
        <v>266</v>
      </c>
      <c r="D5" s="64" t="s">
        <v>257</v>
      </c>
      <c r="F5" s="142"/>
    </row>
    <row r="6" spans="1:6" s="7" customFormat="1" ht="36" customHeight="1">
      <c r="A6" s="109" t="s">
        <v>130</v>
      </c>
      <c r="B6" s="16"/>
      <c r="C6" s="16"/>
      <c r="D6" s="174">
        <f>D7</f>
        <v>150481080</v>
      </c>
      <c r="F6" s="142"/>
    </row>
    <row r="7" spans="1:6" s="7" customFormat="1" ht="36" customHeight="1">
      <c r="A7" s="112" t="s">
        <v>129</v>
      </c>
      <c r="B7" s="61"/>
      <c r="C7" s="61" t="s">
        <v>128</v>
      </c>
      <c r="D7" s="35">
        <f>D8+D17+D28</f>
        <v>150481080</v>
      </c>
    </row>
    <row r="8" spans="1:6" s="7" customFormat="1" ht="36" customHeight="1">
      <c r="A8" s="19" t="s">
        <v>54</v>
      </c>
      <c r="B8" s="20"/>
      <c r="C8" s="20"/>
      <c r="D8" s="35">
        <f>SUM(D9:D16)</f>
        <v>67779360</v>
      </c>
    </row>
    <row r="9" spans="1:6" s="62" customFormat="1" ht="36" customHeight="1">
      <c r="A9" s="21" t="s">
        <v>21</v>
      </c>
      <c r="B9" s="20" t="s">
        <v>566</v>
      </c>
      <c r="C9" s="45"/>
      <c r="D9" s="36">
        <v>9595522</v>
      </c>
    </row>
    <row r="10" spans="1:6" s="62" customFormat="1" ht="36" customHeight="1">
      <c r="A10" s="22" t="s">
        <v>98</v>
      </c>
      <c r="B10" s="20" t="s">
        <v>566</v>
      </c>
      <c r="C10" s="45"/>
      <c r="D10" s="36">
        <v>6784000</v>
      </c>
      <c r="F10" s="20"/>
    </row>
    <row r="11" spans="1:6" s="62" customFormat="1" ht="36" customHeight="1">
      <c r="A11" s="22" t="s">
        <v>99</v>
      </c>
      <c r="B11" s="20" t="s">
        <v>566</v>
      </c>
      <c r="C11" s="45"/>
      <c r="D11" s="36">
        <v>11597030</v>
      </c>
      <c r="F11" s="20"/>
    </row>
    <row r="12" spans="1:6" s="62" customFormat="1" ht="36" customHeight="1">
      <c r="A12" s="21" t="s">
        <v>78</v>
      </c>
      <c r="B12" s="20" t="s">
        <v>565</v>
      </c>
      <c r="C12" s="45"/>
      <c r="D12" s="36">
        <v>5075103</v>
      </c>
    </row>
    <row r="13" spans="1:6" s="62" customFormat="1" ht="36" customHeight="1">
      <c r="A13" s="22" t="s">
        <v>21</v>
      </c>
      <c r="B13" s="20" t="s">
        <v>565</v>
      </c>
      <c r="C13" s="45"/>
      <c r="D13" s="36">
        <v>5898051</v>
      </c>
    </row>
    <row r="14" spans="1:6" s="62" customFormat="1" ht="36" customHeight="1">
      <c r="A14" s="22" t="s">
        <v>99</v>
      </c>
      <c r="B14" s="20" t="s">
        <v>565</v>
      </c>
      <c r="C14" s="45"/>
      <c r="D14" s="36">
        <v>7988630</v>
      </c>
    </row>
    <row r="15" spans="1:6" s="62" customFormat="1" ht="36" customHeight="1">
      <c r="A15" s="22" t="s">
        <v>23</v>
      </c>
      <c r="B15" s="20" t="s">
        <v>565</v>
      </c>
      <c r="C15" s="45"/>
      <c r="D15" s="36">
        <v>6784000</v>
      </c>
    </row>
    <row r="16" spans="1:6" s="62" customFormat="1" ht="36" customHeight="1">
      <c r="A16" s="22" t="s">
        <v>98</v>
      </c>
      <c r="B16" s="20" t="s">
        <v>565</v>
      </c>
      <c r="C16" s="45"/>
      <c r="D16" s="36">
        <v>14057024</v>
      </c>
    </row>
    <row r="17" spans="1:4" s="62" customFormat="1" ht="36" customHeight="1">
      <c r="A17" s="19" t="s">
        <v>55</v>
      </c>
      <c r="B17" s="20"/>
      <c r="C17" s="45"/>
      <c r="D17" s="36">
        <f>SUM(D18:D27)</f>
        <v>78733979</v>
      </c>
    </row>
    <row r="18" spans="1:4" s="62" customFormat="1" ht="36" customHeight="1">
      <c r="A18" s="22" t="s">
        <v>93</v>
      </c>
      <c r="B18" s="20" t="s">
        <v>566</v>
      </c>
      <c r="C18" s="45"/>
      <c r="D18" s="36">
        <v>34425000</v>
      </c>
    </row>
    <row r="19" spans="1:4" s="62" customFormat="1" ht="36" customHeight="1">
      <c r="A19" s="22" t="s">
        <v>93</v>
      </c>
      <c r="B19" s="20" t="s">
        <v>565</v>
      </c>
      <c r="C19" s="45"/>
      <c r="D19" s="36">
        <v>7396099</v>
      </c>
    </row>
    <row r="20" spans="1:4" s="62" customFormat="1" ht="36" customHeight="1">
      <c r="A20" s="22" t="s">
        <v>97</v>
      </c>
      <c r="B20" s="20" t="s">
        <v>565</v>
      </c>
      <c r="C20" s="45"/>
      <c r="D20" s="36">
        <v>4852392</v>
      </c>
    </row>
    <row r="21" spans="1:4" s="62" customFormat="1" ht="36" customHeight="1">
      <c r="A21" s="22" t="s">
        <v>95</v>
      </c>
      <c r="B21" s="20" t="s">
        <v>565</v>
      </c>
      <c r="C21" s="45"/>
      <c r="D21" s="36">
        <v>4631913</v>
      </c>
    </row>
    <row r="22" spans="1:4" s="62" customFormat="1" ht="36" customHeight="1">
      <c r="A22" s="22" t="s">
        <v>80</v>
      </c>
      <c r="B22" s="20" t="s">
        <v>565</v>
      </c>
      <c r="C22" s="45"/>
      <c r="D22" s="36">
        <v>9047927</v>
      </c>
    </row>
    <row r="23" spans="1:4" s="62" customFormat="1" ht="36" customHeight="1">
      <c r="A23" s="22" t="s">
        <v>89</v>
      </c>
      <c r="B23" s="20" t="s">
        <v>565</v>
      </c>
      <c r="C23" s="45"/>
      <c r="D23" s="36">
        <v>2486128</v>
      </c>
    </row>
    <row r="24" spans="1:4" s="62" customFormat="1" ht="36" customHeight="1">
      <c r="A24" s="22" t="s">
        <v>85</v>
      </c>
      <c r="B24" s="20" t="s">
        <v>565</v>
      </c>
      <c r="C24" s="45"/>
      <c r="D24" s="36">
        <v>8180057</v>
      </c>
    </row>
    <row r="25" spans="1:4" s="62" customFormat="1" ht="36" customHeight="1">
      <c r="A25" s="22" t="s">
        <v>87</v>
      </c>
      <c r="B25" s="20" t="s">
        <v>565</v>
      </c>
      <c r="C25" s="45"/>
      <c r="D25" s="36">
        <v>3883802</v>
      </c>
    </row>
    <row r="26" spans="1:4" s="62" customFormat="1" ht="36" customHeight="1">
      <c r="A26" s="26" t="s">
        <v>94</v>
      </c>
      <c r="B26" s="23" t="s">
        <v>565</v>
      </c>
      <c r="C26" s="46"/>
      <c r="D26" s="38">
        <v>2568159</v>
      </c>
    </row>
    <row r="27" spans="1:4" s="62" customFormat="1" ht="36" customHeight="1">
      <c r="A27" s="116" t="s">
        <v>96</v>
      </c>
      <c r="B27" s="117" t="s">
        <v>565</v>
      </c>
      <c r="C27" s="118"/>
      <c r="D27" s="119">
        <v>1262502</v>
      </c>
    </row>
    <row r="28" spans="1:4" s="62" customFormat="1" ht="36" customHeight="1">
      <c r="A28" s="19" t="s">
        <v>56</v>
      </c>
      <c r="B28" s="20"/>
      <c r="C28" s="45"/>
      <c r="D28" s="36">
        <f>SUM(D29:D29)</f>
        <v>3967741</v>
      </c>
    </row>
    <row r="29" spans="1:4" s="62" customFormat="1" ht="36" customHeight="1">
      <c r="A29" s="26" t="s">
        <v>83</v>
      </c>
      <c r="B29" s="23" t="s">
        <v>565</v>
      </c>
      <c r="C29" s="46"/>
      <c r="D29" s="38">
        <v>3967741</v>
      </c>
    </row>
    <row r="30" spans="1:4" ht="27" customHeight="1">
      <c r="A30" s="11"/>
      <c r="B30" s="11"/>
      <c r="C30" s="11"/>
      <c r="D30" s="12"/>
    </row>
    <row r="31" spans="1:4" ht="27" customHeight="1">
      <c r="B31" s="9"/>
    </row>
    <row r="32" spans="1:4" ht="27" customHeight="1">
      <c r="B32" s="9"/>
    </row>
    <row r="33" spans="2:2" ht="27" customHeight="1">
      <c r="B33" s="9"/>
    </row>
    <row r="34" spans="2:2" ht="27" customHeight="1">
      <c r="B34" s="9"/>
    </row>
    <row r="35" spans="2:2" ht="27" customHeight="1">
      <c r="B35" s="9"/>
    </row>
    <row r="36" spans="2:2" ht="27" customHeight="1">
      <c r="B36" s="9"/>
    </row>
    <row r="37" spans="2:2" ht="27" customHeight="1">
      <c r="B37" s="9"/>
    </row>
    <row r="38" spans="2:2" ht="27" customHeight="1">
      <c r="B38" s="9"/>
    </row>
    <row r="39" spans="2:2" ht="27" customHeight="1">
      <c r="B39" s="9"/>
    </row>
    <row r="40" spans="2:2" ht="27" customHeight="1">
      <c r="B40" s="9"/>
    </row>
    <row r="41" spans="2:2" ht="27" customHeight="1">
      <c r="B41" s="9"/>
    </row>
    <row r="42" spans="2:2" ht="27" customHeight="1">
      <c r="B42" s="9"/>
    </row>
    <row r="43" spans="2:2" ht="27" customHeight="1">
      <c r="B43" s="9"/>
    </row>
    <row r="44" spans="2:2" ht="27" customHeight="1">
      <c r="B44" s="9"/>
    </row>
    <row r="45" spans="2:2" ht="27" customHeight="1">
      <c r="B45" s="9"/>
    </row>
    <row r="46" spans="2:2" ht="27" customHeight="1">
      <c r="B46" s="9"/>
    </row>
    <row r="47" spans="2:2" ht="27" customHeight="1"/>
    <row r="48" spans="2:2"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sheetData>
  <mergeCells count="3">
    <mergeCell ref="B4:C4"/>
    <mergeCell ref="A2:D2"/>
    <mergeCell ref="A3:D3"/>
  </mergeCells>
  <phoneticPr fontId="37" type="noConversion"/>
  <printOptions horizontalCentered="1"/>
  <pageMargins left="0.70866141732283472" right="0.70866141732283472" top="0.47244094488188981" bottom="0.47244094488188981" header="0.31496062992125984" footer="0.19685039370078741"/>
  <pageSetup paperSize="9" scale="93" fitToHeight="100" pageOrder="overThenDown" orientation="portrait" r:id="rId1"/>
  <headerFooter>
    <oddHeader>&amp;R&amp;"標楷體,標準"&amp;16附表</oddHeader>
    <oddFooter>&amp;C&amp;"標楷體,標準"&amp;16&amp;P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34"/>
  <sheetViews>
    <sheetView view="pageBreakPreview" topLeftCell="A2" zoomScale="80" zoomScaleNormal="75" zoomScaleSheetLayoutView="80" workbookViewId="0">
      <selection activeCell="K13" sqref="K13"/>
    </sheetView>
  </sheetViews>
  <sheetFormatPr defaultRowHeight="15.6"/>
  <cols>
    <col min="1" max="1" width="20.77734375" style="101" customWidth="1"/>
    <col min="2" max="2" width="30.77734375" style="101" customWidth="1"/>
    <col min="3" max="4" width="20.77734375" style="101" customWidth="1"/>
    <col min="5" max="5" width="20.77734375" style="152" customWidth="1"/>
    <col min="6" max="6" width="20.77734375" style="101" hidden="1" customWidth="1"/>
    <col min="7" max="16384" width="8.88671875" style="101"/>
  </cols>
  <sheetData>
    <row r="1" spans="1:6" ht="19.8" hidden="1">
      <c r="A1" s="138" t="s">
        <v>81</v>
      </c>
      <c r="B1" s="138" t="s">
        <v>268</v>
      </c>
      <c r="C1" s="138" t="s">
        <v>81</v>
      </c>
      <c r="D1" s="138" t="s">
        <v>81</v>
      </c>
      <c r="F1" s="139"/>
    </row>
    <row r="2" spans="1:6" ht="21" customHeight="1">
      <c r="A2" s="243" t="s">
        <v>249</v>
      </c>
      <c r="B2" s="244"/>
      <c r="C2" s="244"/>
      <c r="D2" s="244"/>
      <c r="F2" s="142" t="s">
        <v>106</v>
      </c>
    </row>
    <row r="3" spans="1:6" ht="21" customHeight="1">
      <c r="A3" s="245" t="s">
        <v>256</v>
      </c>
      <c r="B3" s="245"/>
      <c r="C3" s="245"/>
      <c r="D3" s="245"/>
      <c r="F3" s="142" t="s">
        <v>106</v>
      </c>
    </row>
    <row r="4" spans="1:6" ht="16.05" customHeight="1">
      <c r="A4" s="131"/>
      <c r="B4" s="242" t="s">
        <v>265</v>
      </c>
      <c r="C4" s="242"/>
      <c r="D4" s="102" t="s">
        <v>151</v>
      </c>
      <c r="F4" s="142" t="s">
        <v>105</v>
      </c>
    </row>
    <row r="5" spans="1:6" s="103" customFormat="1" ht="36" customHeight="1">
      <c r="A5" s="140" t="s">
        <v>258</v>
      </c>
      <c r="B5" s="141" t="s">
        <v>275</v>
      </c>
      <c r="C5" s="141" t="s">
        <v>266</v>
      </c>
      <c r="D5" s="64" t="s">
        <v>257</v>
      </c>
      <c r="E5" s="156"/>
      <c r="F5" s="142" t="s">
        <v>269</v>
      </c>
    </row>
    <row r="6" spans="1:6" s="104" customFormat="1" ht="36" customHeight="1">
      <c r="A6" s="100" t="s">
        <v>249</v>
      </c>
      <c r="B6" s="126"/>
      <c r="C6" s="126"/>
      <c r="D6" s="93">
        <f>D7+D95</f>
        <v>1571740504</v>
      </c>
      <c r="E6" s="155"/>
      <c r="F6" s="142" t="s">
        <v>102</v>
      </c>
    </row>
    <row r="7" spans="1:6" ht="36" customHeight="1">
      <c r="A7" s="121" t="s">
        <v>586</v>
      </c>
      <c r="B7" s="122"/>
      <c r="C7" s="122"/>
      <c r="D7" s="123">
        <f>D8+D29+D49+D58+D64+D70+D72+D84+D86</f>
        <v>1460103735</v>
      </c>
    </row>
    <row r="8" spans="1:6" ht="67.95" customHeight="1">
      <c r="A8" s="19" t="s">
        <v>587</v>
      </c>
      <c r="B8" s="158"/>
      <c r="C8" s="158"/>
      <c r="D8" s="159">
        <f>SUM(D9:D28)</f>
        <v>57723400</v>
      </c>
    </row>
    <row r="9" spans="1:6" ht="36" customHeight="1">
      <c r="A9" s="195" t="s">
        <v>78</v>
      </c>
      <c r="B9" s="29" t="s">
        <v>397</v>
      </c>
      <c r="C9" s="29" t="s">
        <v>155</v>
      </c>
      <c r="D9" s="159">
        <v>8327200</v>
      </c>
    </row>
    <row r="10" spans="1:6" ht="36" customHeight="1">
      <c r="A10" s="195" t="s">
        <v>21</v>
      </c>
      <c r="B10" s="29" t="s">
        <v>397</v>
      </c>
      <c r="C10" s="29" t="s">
        <v>155</v>
      </c>
      <c r="D10" s="159">
        <v>12523000</v>
      </c>
    </row>
    <row r="11" spans="1:6" ht="36" customHeight="1">
      <c r="A11" s="195" t="s">
        <v>99</v>
      </c>
      <c r="B11" s="29" t="s">
        <v>397</v>
      </c>
      <c r="C11" s="29" t="s">
        <v>155</v>
      </c>
      <c r="D11" s="159">
        <v>8574300</v>
      </c>
    </row>
    <row r="12" spans="1:6" ht="36" customHeight="1">
      <c r="A12" s="195" t="s">
        <v>79</v>
      </c>
      <c r="B12" s="29" t="s">
        <v>397</v>
      </c>
      <c r="C12" s="29" t="s">
        <v>155</v>
      </c>
      <c r="D12" s="159">
        <v>6862100</v>
      </c>
    </row>
    <row r="13" spans="1:6" ht="36" customHeight="1">
      <c r="A13" s="195" t="s">
        <v>23</v>
      </c>
      <c r="B13" s="29" t="s">
        <v>397</v>
      </c>
      <c r="C13" s="29" t="s">
        <v>155</v>
      </c>
      <c r="D13" s="159">
        <v>3772300</v>
      </c>
    </row>
    <row r="14" spans="1:6" ht="36" customHeight="1">
      <c r="A14" s="195" t="s">
        <v>98</v>
      </c>
      <c r="B14" s="29" t="s">
        <v>397</v>
      </c>
      <c r="C14" s="29" t="s">
        <v>155</v>
      </c>
      <c r="D14" s="159">
        <v>8472800</v>
      </c>
    </row>
    <row r="15" spans="1:6" ht="36" customHeight="1">
      <c r="A15" s="195" t="s">
        <v>94</v>
      </c>
      <c r="B15" s="29" t="s">
        <v>397</v>
      </c>
      <c r="C15" s="29" t="s">
        <v>155</v>
      </c>
      <c r="D15" s="159">
        <v>841400</v>
      </c>
    </row>
    <row r="16" spans="1:6" ht="36" customHeight="1">
      <c r="A16" s="195" t="s">
        <v>90</v>
      </c>
      <c r="B16" s="29" t="s">
        <v>397</v>
      </c>
      <c r="C16" s="29" t="s">
        <v>155</v>
      </c>
      <c r="D16" s="159">
        <v>503300</v>
      </c>
    </row>
    <row r="17" spans="1:4" ht="36" customHeight="1">
      <c r="A17" s="195" t="s">
        <v>96</v>
      </c>
      <c r="B17" s="29" t="s">
        <v>397</v>
      </c>
      <c r="C17" s="29" t="s">
        <v>155</v>
      </c>
      <c r="D17" s="159">
        <v>692300</v>
      </c>
    </row>
    <row r="18" spans="1:4" ht="36" customHeight="1">
      <c r="A18" s="195" t="s">
        <v>93</v>
      </c>
      <c r="B18" s="29" t="s">
        <v>397</v>
      </c>
      <c r="C18" s="29" t="s">
        <v>155</v>
      </c>
      <c r="D18" s="159">
        <v>867300</v>
      </c>
    </row>
    <row r="19" spans="1:4" ht="36" customHeight="1">
      <c r="A19" s="195" t="s">
        <v>89</v>
      </c>
      <c r="B19" s="29" t="s">
        <v>397</v>
      </c>
      <c r="C19" s="29" t="s">
        <v>155</v>
      </c>
      <c r="D19" s="159">
        <v>419300</v>
      </c>
    </row>
    <row r="20" spans="1:4" ht="36" customHeight="1">
      <c r="A20" s="195" t="s">
        <v>86</v>
      </c>
      <c r="B20" s="29" t="s">
        <v>397</v>
      </c>
      <c r="C20" s="29" t="s">
        <v>155</v>
      </c>
      <c r="D20" s="159">
        <v>461300</v>
      </c>
    </row>
    <row r="21" spans="1:4" ht="36" customHeight="1">
      <c r="A21" s="195" t="s">
        <v>91</v>
      </c>
      <c r="B21" s="29" t="s">
        <v>397</v>
      </c>
      <c r="C21" s="29" t="s">
        <v>155</v>
      </c>
      <c r="D21" s="159">
        <v>1417500</v>
      </c>
    </row>
    <row r="22" spans="1:4" ht="36" customHeight="1">
      <c r="A22" s="195" t="s">
        <v>97</v>
      </c>
      <c r="B22" s="29" t="s">
        <v>397</v>
      </c>
      <c r="C22" s="29" t="s">
        <v>155</v>
      </c>
      <c r="D22" s="159">
        <v>630000</v>
      </c>
    </row>
    <row r="23" spans="1:4" ht="36" customHeight="1">
      <c r="A23" s="195" t="s">
        <v>85</v>
      </c>
      <c r="B23" s="29" t="s">
        <v>397</v>
      </c>
      <c r="C23" s="29" t="s">
        <v>155</v>
      </c>
      <c r="D23" s="159">
        <v>632100</v>
      </c>
    </row>
    <row r="24" spans="1:4" ht="36" customHeight="1">
      <c r="A24" s="195" t="s">
        <v>95</v>
      </c>
      <c r="B24" s="29" t="s">
        <v>397</v>
      </c>
      <c r="C24" s="29" t="s">
        <v>155</v>
      </c>
      <c r="D24" s="159">
        <v>411600</v>
      </c>
    </row>
    <row r="25" spans="1:4" ht="36" customHeight="1">
      <c r="A25" s="196" t="s">
        <v>92</v>
      </c>
      <c r="B25" s="30" t="s">
        <v>397</v>
      </c>
      <c r="C25" s="30" t="s">
        <v>155</v>
      </c>
      <c r="D25" s="160">
        <v>1277500</v>
      </c>
    </row>
    <row r="26" spans="1:4" ht="36" customHeight="1">
      <c r="A26" s="197" t="s">
        <v>80</v>
      </c>
      <c r="B26" s="161" t="s">
        <v>397</v>
      </c>
      <c r="C26" s="161" t="s">
        <v>155</v>
      </c>
      <c r="D26" s="162">
        <v>295400</v>
      </c>
    </row>
    <row r="27" spans="1:4" ht="36" customHeight="1">
      <c r="A27" s="195" t="s">
        <v>87</v>
      </c>
      <c r="B27" s="29" t="s">
        <v>397</v>
      </c>
      <c r="C27" s="29" t="s">
        <v>155</v>
      </c>
      <c r="D27" s="159">
        <v>595700</v>
      </c>
    </row>
    <row r="28" spans="1:4" ht="36" customHeight="1">
      <c r="A28" s="195" t="s">
        <v>88</v>
      </c>
      <c r="B28" s="29" t="s">
        <v>397</v>
      </c>
      <c r="C28" s="29" t="s">
        <v>155</v>
      </c>
      <c r="D28" s="159">
        <v>147000</v>
      </c>
    </row>
    <row r="29" spans="1:4" ht="36" customHeight="1">
      <c r="A29" s="19" t="s">
        <v>588</v>
      </c>
      <c r="B29" s="158"/>
      <c r="C29" s="158"/>
      <c r="D29" s="159">
        <f>SUM(D30:D48)</f>
        <v>513797965</v>
      </c>
    </row>
    <row r="30" spans="1:4" ht="36" customHeight="1">
      <c r="A30" s="195" t="s">
        <v>78</v>
      </c>
      <c r="B30" s="29" t="s">
        <v>396</v>
      </c>
      <c r="C30" s="29" t="s">
        <v>155</v>
      </c>
      <c r="D30" s="159">
        <v>382384650</v>
      </c>
    </row>
    <row r="31" spans="1:4" ht="36" customHeight="1">
      <c r="A31" s="195" t="s">
        <v>21</v>
      </c>
      <c r="B31" s="29" t="s">
        <v>395</v>
      </c>
      <c r="C31" s="29" t="s">
        <v>155</v>
      </c>
      <c r="D31" s="159">
        <v>110838644</v>
      </c>
    </row>
    <row r="32" spans="1:4" ht="36" customHeight="1">
      <c r="A32" s="195" t="s">
        <v>21</v>
      </c>
      <c r="B32" s="29" t="s">
        <v>394</v>
      </c>
      <c r="C32" s="29" t="s">
        <v>155</v>
      </c>
      <c r="D32" s="159">
        <v>6522473</v>
      </c>
    </row>
    <row r="33" spans="1:5" ht="36" customHeight="1">
      <c r="A33" s="195" t="s">
        <v>21</v>
      </c>
      <c r="B33" s="29" t="s">
        <v>393</v>
      </c>
      <c r="C33" s="29" t="s">
        <v>155</v>
      </c>
      <c r="D33" s="159">
        <v>1500000</v>
      </c>
    </row>
    <row r="34" spans="1:5" ht="36" customHeight="1">
      <c r="A34" s="195" t="s">
        <v>21</v>
      </c>
      <c r="B34" s="29" t="s">
        <v>392</v>
      </c>
      <c r="C34" s="29" t="s">
        <v>155</v>
      </c>
      <c r="D34" s="159">
        <v>750000</v>
      </c>
    </row>
    <row r="35" spans="1:5" ht="36" customHeight="1">
      <c r="A35" s="195" t="s">
        <v>21</v>
      </c>
      <c r="B35" s="29" t="s">
        <v>392</v>
      </c>
      <c r="C35" s="29" t="s">
        <v>155</v>
      </c>
      <c r="D35" s="159">
        <v>750000</v>
      </c>
    </row>
    <row r="36" spans="1:5" ht="36" customHeight="1">
      <c r="A36" s="195" t="s">
        <v>21</v>
      </c>
      <c r="B36" s="29" t="s">
        <v>391</v>
      </c>
      <c r="C36" s="29" t="s">
        <v>155</v>
      </c>
      <c r="D36" s="159">
        <v>750000</v>
      </c>
    </row>
    <row r="37" spans="1:5" ht="36" customHeight="1">
      <c r="A37" s="195" t="s">
        <v>21</v>
      </c>
      <c r="B37" s="29" t="s">
        <v>390</v>
      </c>
      <c r="C37" s="29" t="s">
        <v>155</v>
      </c>
      <c r="D37" s="159">
        <v>750000</v>
      </c>
    </row>
    <row r="38" spans="1:5" ht="36" customHeight="1">
      <c r="A38" s="195" t="s">
        <v>21</v>
      </c>
      <c r="B38" s="29" t="s">
        <v>389</v>
      </c>
      <c r="C38" s="29" t="s">
        <v>155</v>
      </c>
      <c r="D38" s="159">
        <v>750000</v>
      </c>
    </row>
    <row r="39" spans="1:5" s="105" customFormat="1" ht="36" customHeight="1">
      <c r="A39" s="195" t="s">
        <v>21</v>
      </c>
      <c r="B39" s="29" t="s">
        <v>388</v>
      </c>
      <c r="C39" s="29" t="s">
        <v>155</v>
      </c>
      <c r="D39" s="159">
        <v>746307</v>
      </c>
      <c r="E39" s="154"/>
    </row>
    <row r="40" spans="1:5" ht="36" customHeight="1">
      <c r="A40" s="195" t="s">
        <v>79</v>
      </c>
      <c r="B40" s="29" t="s">
        <v>387</v>
      </c>
      <c r="C40" s="29" t="s">
        <v>155</v>
      </c>
      <c r="D40" s="159">
        <v>1450000</v>
      </c>
    </row>
    <row r="41" spans="1:5" ht="36" customHeight="1">
      <c r="A41" s="195" t="s">
        <v>79</v>
      </c>
      <c r="B41" s="29" t="s">
        <v>386</v>
      </c>
      <c r="C41" s="29" t="s">
        <v>155</v>
      </c>
      <c r="D41" s="159">
        <v>1450000</v>
      </c>
    </row>
    <row r="42" spans="1:5" ht="36" customHeight="1">
      <c r="A42" s="195" t="s">
        <v>79</v>
      </c>
      <c r="B42" s="29" t="s">
        <v>385</v>
      </c>
      <c r="C42" s="29" t="s">
        <v>155</v>
      </c>
      <c r="D42" s="159">
        <v>741667</v>
      </c>
    </row>
    <row r="43" spans="1:5" ht="36" customHeight="1">
      <c r="A43" s="195" t="s">
        <v>79</v>
      </c>
      <c r="B43" s="29" t="s">
        <v>384</v>
      </c>
      <c r="C43" s="29" t="s">
        <v>155</v>
      </c>
      <c r="D43" s="159">
        <v>741666</v>
      </c>
    </row>
    <row r="44" spans="1:5" ht="36" customHeight="1">
      <c r="A44" s="195" t="s">
        <v>79</v>
      </c>
      <c r="B44" s="29" t="s">
        <v>383</v>
      </c>
      <c r="C44" s="29" t="s">
        <v>155</v>
      </c>
      <c r="D44" s="159">
        <v>720000</v>
      </c>
    </row>
    <row r="45" spans="1:5" ht="36" customHeight="1">
      <c r="A45" s="195" t="s">
        <v>91</v>
      </c>
      <c r="B45" s="29" t="s">
        <v>382</v>
      </c>
      <c r="C45" s="29" t="s">
        <v>155</v>
      </c>
      <c r="D45" s="159">
        <v>712558</v>
      </c>
    </row>
    <row r="46" spans="1:5" ht="36" customHeight="1">
      <c r="A46" s="196" t="s">
        <v>97</v>
      </c>
      <c r="B46" s="30" t="s">
        <v>156</v>
      </c>
      <c r="C46" s="30" t="s">
        <v>155</v>
      </c>
      <c r="D46" s="160">
        <v>740000</v>
      </c>
    </row>
    <row r="47" spans="1:5" ht="36" customHeight="1">
      <c r="A47" s="197" t="s">
        <v>88</v>
      </c>
      <c r="B47" s="161" t="s">
        <v>381</v>
      </c>
      <c r="C47" s="161" t="s">
        <v>155</v>
      </c>
      <c r="D47" s="162">
        <v>750000</v>
      </c>
    </row>
    <row r="48" spans="1:5" ht="36" customHeight="1">
      <c r="A48" s="195" t="s">
        <v>88</v>
      </c>
      <c r="B48" s="29" t="s">
        <v>380</v>
      </c>
      <c r="C48" s="29" t="s">
        <v>155</v>
      </c>
      <c r="D48" s="159">
        <v>750000</v>
      </c>
    </row>
    <row r="49" spans="1:4" ht="51" customHeight="1">
      <c r="A49" s="19" t="s">
        <v>590</v>
      </c>
      <c r="B49" s="158"/>
      <c r="C49" s="158"/>
      <c r="D49" s="159">
        <f>SUM(D50:D57)</f>
        <v>854233872</v>
      </c>
    </row>
    <row r="50" spans="1:4" ht="36" customHeight="1">
      <c r="A50" s="195" t="s">
        <v>21</v>
      </c>
      <c r="B50" s="29" t="s">
        <v>379</v>
      </c>
      <c r="C50" s="29" t="s">
        <v>155</v>
      </c>
      <c r="D50" s="159">
        <v>234367680</v>
      </c>
    </row>
    <row r="51" spans="1:4" ht="36" customHeight="1">
      <c r="A51" s="195" t="s">
        <v>99</v>
      </c>
      <c r="B51" s="29" t="s">
        <v>379</v>
      </c>
      <c r="C51" s="29" t="s">
        <v>155</v>
      </c>
      <c r="D51" s="159">
        <v>148603392</v>
      </c>
    </row>
    <row r="52" spans="1:4" ht="36" customHeight="1">
      <c r="A52" s="195" t="s">
        <v>79</v>
      </c>
      <c r="B52" s="29" t="s">
        <v>379</v>
      </c>
      <c r="C52" s="29" t="s">
        <v>155</v>
      </c>
      <c r="D52" s="159">
        <v>144756480</v>
      </c>
    </row>
    <row r="53" spans="1:4" ht="36" customHeight="1">
      <c r="A53" s="195" t="s">
        <v>23</v>
      </c>
      <c r="B53" s="29" t="s">
        <v>379</v>
      </c>
      <c r="C53" s="29" t="s">
        <v>155</v>
      </c>
      <c r="D53" s="159">
        <v>108807360</v>
      </c>
    </row>
    <row r="54" spans="1:4" ht="36" customHeight="1">
      <c r="A54" s="195" t="s">
        <v>98</v>
      </c>
      <c r="B54" s="29" t="s">
        <v>379</v>
      </c>
      <c r="C54" s="29" t="s">
        <v>155</v>
      </c>
      <c r="D54" s="159">
        <v>108807360</v>
      </c>
    </row>
    <row r="55" spans="1:4" ht="36" customHeight="1">
      <c r="A55" s="195" t="s">
        <v>90</v>
      </c>
      <c r="B55" s="29" t="s">
        <v>379</v>
      </c>
      <c r="C55" s="29" t="s">
        <v>155</v>
      </c>
      <c r="D55" s="159">
        <v>72618240</v>
      </c>
    </row>
    <row r="56" spans="1:4" ht="36" customHeight="1">
      <c r="A56" s="195" t="s">
        <v>86</v>
      </c>
      <c r="B56" s="29" t="s">
        <v>379</v>
      </c>
      <c r="C56" s="29" t="s">
        <v>155</v>
      </c>
      <c r="D56" s="159">
        <v>26806080</v>
      </c>
    </row>
    <row r="57" spans="1:4" ht="36" customHeight="1">
      <c r="A57" s="195" t="s">
        <v>92</v>
      </c>
      <c r="B57" s="29" t="s">
        <v>379</v>
      </c>
      <c r="C57" s="29" t="s">
        <v>155</v>
      </c>
      <c r="D57" s="159">
        <v>9467280</v>
      </c>
    </row>
    <row r="58" spans="1:4" ht="65.400000000000006" customHeight="1">
      <c r="A58" s="19" t="s">
        <v>591</v>
      </c>
      <c r="B58" s="158"/>
      <c r="C58" s="158"/>
      <c r="D58" s="159">
        <f>SUM(D59:D63)</f>
        <v>2768000</v>
      </c>
    </row>
    <row r="59" spans="1:4" ht="36" customHeight="1">
      <c r="A59" s="195" t="s">
        <v>21</v>
      </c>
      <c r="B59" s="29" t="s">
        <v>378</v>
      </c>
      <c r="C59" s="29" t="s">
        <v>155</v>
      </c>
      <c r="D59" s="159">
        <v>500000</v>
      </c>
    </row>
    <row r="60" spans="1:4" ht="36" customHeight="1">
      <c r="A60" s="195" t="s">
        <v>21</v>
      </c>
      <c r="B60" s="29" t="s">
        <v>377</v>
      </c>
      <c r="C60" s="29" t="s">
        <v>155</v>
      </c>
      <c r="D60" s="159">
        <v>490000</v>
      </c>
    </row>
    <row r="61" spans="1:4" ht="36" customHeight="1">
      <c r="A61" s="195" t="s">
        <v>99</v>
      </c>
      <c r="B61" s="29" t="s">
        <v>376</v>
      </c>
      <c r="C61" s="29" t="s">
        <v>155</v>
      </c>
      <c r="D61" s="159">
        <v>800000</v>
      </c>
    </row>
    <row r="62" spans="1:4" ht="36" customHeight="1">
      <c r="A62" s="195" t="s">
        <v>79</v>
      </c>
      <c r="B62" s="29" t="s">
        <v>375</v>
      </c>
      <c r="C62" s="29" t="s">
        <v>155</v>
      </c>
      <c r="D62" s="159">
        <v>490000</v>
      </c>
    </row>
    <row r="63" spans="1:4" ht="36" customHeight="1">
      <c r="A63" s="195" t="s">
        <v>80</v>
      </c>
      <c r="B63" s="29" t="s">
        <v>374</v>
      </c>
      <c r="C63" s="29" t="s">
        <v>155</v>
      </c>
      <c r="D63" s="159">
        <v>488000</v>
      </c>
    </row>
    <row r="64" spans="1:4" ht="65.400000000000006" customHeight="1">
      <c r="A64" s="19" t="s">
        <v>592</v>
      </c>
      <c r="B64" s="158"/>
      <c r="C64" s="158"/>
      <c r="D64" s="159">
        <f>SUM(D65:D69)</f>
        <v>12269968</v>
      </c>
    </row>
    <row r="65" spans="1:4" ht="36" customHeight="1">
      <c r="A65" s="196" t="s">
        <v>78</v>
      </c>
      <c r="B65" s="30" t="s">
        <v>373</v>
      </c>
      <c r="C65" s="30" t="s">
        <v>155</v>
      </c>
      <c r="D65" s="160">
        <v>4209560</v>
      </c>
    </row>
    <row r="66" spans="1:4" ht="36" customHeight="1">
      <c r="A66" s="197" t="s">
        <v>98</v>
      </c>
      <c r="B66" s="161" t="s">
        <v>372</v>
      </c>
      <c r="C66" s="161" t="s">
        <v>155</v>
      </c>
      <c r="D66" s="162">
        <v>1226410</v>
      </c>
    </row>
    <row r="67" spans="1:4" ht="36" customHeight="1">
      <c r="A67" s="195" t="s">
        <v>98</v>
      </c>
      <c r="B67" s="29" t="s">
        <v>371</v>
      </c>
      <c r="C67" s="29" t="s">
        <v>155</v>
      </c>
      <c r="D67" s="159">
        <v>2041331</v>
      </c>
    </row>
    <row r="68" spans="1:4" ht="36" customHeight="1">
      <c r="A68" s="195" t="s">
        <v>80</v>
      </c>
      <c r="B68" s="29" t="s">
        <v>370</v>
      </c>
      <c r="C68" s="29" t="s">
        <v>155</v>
      </c>
      <c r="D68" s="159">
        <v>4586000</v>
      </c>
    </row>
    <row r="69" spans="1:4" ht="36" customHeight="1">
      <c r="A69" s="195" t="s">
        <v>84</v>
      </c>
      <c r="B69" s="29" t="s">
        <v>369</v>
      </c>
      <c r="C69" s="29" t="s">
        <v>155</v>
      </c>
      <c r="D69" s="159">
        <v>206667</v>
      </c>
    </row>
    <row r="70" spans="1:4" ht="66" customHeight="1">
      <c r="A70" s="19" t="s">
        <v>593</v>
      </c>
      <c r="B70" s="158"/>
      <c r="C70" s="158"/>
      <c r="D70" s="159">
        <f>D71</f>
        <v>1037980</v>
      </c>
    </row>
    <row r="71" spans="1:4" ht="36" customHeight="1">
      <c r="A71" s="195" t="s">
        <v>21</v>
      </c>
      <c r="B71" s="29" t="s">
        <v>368</v>
      </c>
      <c r="C71" s="29" t="s">
        <v>155</v>
      </c>
      <c r="D71" s="159">
        <v>1037980</v>
      </c>
    </row>
    <row r="72" spans="1:4" ht="36" customHeight="1">
      <c r="A72" s="19" t="s">
        <v>594</v>
      </c>
      <c r="B72" s="158"/>
      <c r="C72" s="158"/>
      <c r="D72" s="159">
        <f>SUM(D73:D83)</f>
        <v>4501000</v>
      </c>
    </row>
    <row r="73" spans="1:4" ht="36" customHeight="1">
      <c r="A73" s="195" t="s">
        <v>21</v>
      </c>
      <c r="B73" s="29" t="s">
        <v>367</v>
      </c>
      <c r="C73" s="29" t="s">
        <v>155</v>
      </c>
      <c r="D73" s="159">
        <v>1600000</v>
      </c>
    </row>
    <row r="74" spans="1:4" ht="36" customHeight="1">
      <c r="A74" s="195" t="s">
        <v>79</v>
      </c>
      <c r="B74" s="29" t="s">
        <v>367</v>
      </c>
      <c r="C74" s="29" t="s">
        <v>155</v>
      </c>
      <c r="D74" s="159">
        <v>1500000</v>
      </c>
    </row>
    <row r="75" spans="1:4" ht="36" customHeight="1">
      <c r="A75" s="195" t="s">
        <v>23</v>
      </c>
      <c r="B75" s="29" t="s">
        <v>367</v>
      </c>
      <c r="C75" s="29" t="s">
        <v>155</v>
      </c>
      <c r="D75" s="159">
        <v>118000</v>
      </c>
    </row>
    <row r="76" spans="1:4" ht="36" customHeight="1">
      <c r="A76" s="195" t="s">
        <v>94</v>
      </c>
      <c r="B76" s="29" t="s">
        <v>367</v>
      </c>
      <c r="C76" s="29" t="s">
        <v>155</v>
      </c>
      <c r="D76" s="159">
        <v>200000</v>
      </c>
    </row>
    <row r="77" spans="1:4" ht="36" customHeight="1">
      <c r="A77" s="195" t="s">
        <v>90</v>
      </c>
      <c r="B77" s="29" t="s">
        <v>367</v>
      </c>
      <c r="C77" s="29" t="s">
        <v>155</v>
      </c>
      <c r="D77" s="159">
        <v>300000</v>
      </c>
    </row>
    <row r="78" spans="1:4" ht="36" customHeight="1">
      <c r="A78" s="195" t="s">
        <v>96</v>
      </c>
      <c r="B78" s="29" t="s">
        <v>367</v>
      </c>
      <c r="C78" s="29" t="s">
        <v>155</v>
      </c>
      <c r="D78" s="159">
        <v>184000</v>
      </c>
    </row>
    <row r="79" spans="1:4" ht="36" customHeight="1">
      <c r="A79" s="195" t="s">
        <v>89</v>
      </c>
      <c r="B79" s="29" t="s">
        <v>367</v>
      </c>
      <c r="C79" s="29" t="s">
        <v>155</v>
      </c>
      <c r="D79" s="159">
        <v>40000</v>
      </c>
    </row>
    <row r="80" spans="1:4" ht="36" customHeight="1">
      <c r="A80" s="195" t="s">
        <v>86</v>
      </c>
      <c r="B80" s="29" t="s">
        <v>367</v>
      </c>
      <c r="C80" s="29" t="s">
        <v>155</v>
      </c>
      <c r="D80" s="159">
        <v>228000</v>
      </c>
    </row>
    <row r="81" spans="1:4" ht="36" customHeight="1">
      <c r="A81" s="195" t="s">
        <v>91</v>
      </c>
      <c r="B81" s="29" t="s">
        <v>367</v>
      </c>
      <c r="C81" s="29" t="s">
        <v>155</v>
      </c>
      <c r="D81" s="159">
        <v>200000</v>
      </c>
    </row>
    <row r="82" spans="1:4" ht="36" customHeight="1">
      <c r="A82" s="195" t="s">
        <v>95</v>
      </c>
      <c r="B82" s="29" t="s">
        <v>367</v>
      </c>
      <c r="C82" s="29" t="s">
        <v>155</v>
      </c>
      <c r="D82" s="159">
        <v>31000</v>
      </c>
    </row>
    <row r="83" spans="1:4" ht="36" customHeight="1">
      <c r="A83" s="195" t="s">
        <v>92</v>
      </c>
      <c r="B83" s="29" t="s">
        <v>367</v>
      </c>
      <c r="C83" s="29" t="s">
        <v>155</v>
      </c>
      <c r="D83" s="159">
        <v>100000</v>
      </c>
    </row>
    <row r="84" spans="1:4" ht="36" customHeight="1">
      <c r="A84" s="19" t="s">
        <v>595</v>
      </c>
      <c r="B84" s="158"/>
      <c r="C84" s="158"/>
      <c r="D84" s="159">
        <f>D85</f>
        <v>9560000</v>
      </c>
    </row>
    <row r="85" spans="1:4" ht="36" customHeight="1">
      <c r="A85" s="196" t="s">
        <v>23</v>
      </c>
      <c r="B85" s="30" t="s">
        <v>366</v>
      </c>
      <c r="C85" s="30" t="s">
        <v>155</v>
      </c>
      <c r="D85" s="160">
        <v>9560000</v>
      </c>
    </row>
    <row r="86" spans="1:4" ht="66" customHeight="1">
      <c r="A86" s="198" t="s">
        <v>596</v>
      </c>
      <c r="B86" s="199"/>
      <c r="C86" s="199"/>
      <c r="D86" s="162">
        <f>SUM(D87:D94)</f>
        <v>4211550</v>
      </c>
    </row>
    <row r="87" spans="1:4" ht="36" customHeight="1">
      <c r="A87" s="195" t="s">
        <v>78</v>
      </c>
      <c r="B87" s="29" t="s">
        <v>365</v>
      </c>
      <c r="C87" s="29" t="s">
        <v>155</v>
      </c>
      <c r="D87" s="159">
        <v>920850</v>
      </c>
    </row>
    <row r="88" spans="1:4" ht="36" customHeight="1">
      <c r="A88" s="195" t="s">
        <v>79</v>
      </c>
      <c r="B88" s="29" t="s">
        <v>365</v>
      </c>
      <c r="C88" s="29" t="s">
        <v>155</v>
      </c>
      <c r="D88" s="159">
        <v>1042300</v>
      </c>
    </row>
    <row r="89" spans="1:4" ht="36" customHeight="1">
      <c r="A89" s="195" t="s">
        <v>23</v>
      </c>
      <c r="B89" s="29" t="s">
        <v>365</v>
      </c>
      <c r="C89" s="29" t="s">
        <v>155</v>
      </c>
      <c r="D89" s="159">
        <v>597800</v>
      </c>
    </row>
    <row r="90" spans="1:4" ht="36" customHeight="1">
      <c r="A90" s="195" t="s">
        <v>98</v>
      </c>
      <c r="B90" s="29" t="s">
        <v>365</v>
      </c>
      <c r="C90" s="29" t="s">
        <v>155</v>
      </c>
      <c r="D90" s="159">
        <v>1081150</v>
      </c>
    </row>
    <row r="91" spans="1:4" ht="36" customHeight="1">
      <c r="A91" s="195" t="s">
        <v>93</v>
      </c>
      <c r="B91" s="29" t="s">
        <v>365</v>
      </c>
      <c r="C91" s="29" t="s">
        <v>155</v>
      </c>
      <c r="D91" s="159">
        <v>151900</v>
      </c>
    </row>
    <row r="92" spans="1:4" ht="36" customHeight="1">
      <c r="A92" s="195" t="s">
        <v>89</v>
      </c>
      <c r="B92" s="29" t="s">
        <v>365</v>
      </c>
      <c r="C92" s="29" t="s">
        <v>155</v>
      </c>
      <c r="D92" s="159">
        <v>123550</v>
      </c>
    </row>
    <row r="93" spans="1:4" ht="36" customHeight="1">
      <c r="A93" s="195" t="s">
        <v>86</v>
      </c>
      <c r="B93" s="29" t="s">
        <v>365</v>
      </c>
      <c r="C93" s="29" t="s">
        <v>155</v>
      </c>
      <c r="D93" s="159">
        <v>126350</v>
      </c>
    </row>
    <row r="94" spans="1:4" ht="36" customHeight="1">
      <c r="A94" s="195" t="s">
        <v>85</v>
      </c>
      <c r="B94" s="29" t="s">
        <v>365</v>
      </c>
      <c r="C94" s="29" t="s">
        <v>155</v>
      </c>
      <c r="D94" s="159">
        <v>167650</v>
      </c>
    </row>
    <row r="95" spans="1:4" ht="36" customHeight="1">
      <c r="A95" s="121" t="s">
        <v>589</v>
      </c>
      <c r="B95" s="163"/>
      <c r="C95" s="163"/>
      <c r="D95" s="164">
        <f>D96+D145+D160+D174+D184+D196</f>
        <v>111636769</v>
      </c>
    </row>
    <row r="96" spans="1:4" ht="51.6" customHeight="1">
      <c r="A96" s="19" t="s">
        <v>597</v>
      </c>
      <c r="B96" s="158"/>
      <c r="C96" s="158"/>
      <c r="D96" s="159">
        <f>SUM(D97:D144)</f>
        <v>45416104</v>
      </c>
    </row>
    <row r="97" spans="1:4" ht="52.05" customHeight="1">
      <c r="A97" s="195" t="s">
        <v>92</v>
      </c>
      <c r="B97" s="29" t="s">
        <v>245</v>
      </c>
      <c r="C97" s="29" t="s">
        <v>155</v>
      </c>
      <c r="D97" s="159">
        <v>448398</v>
      </c>
    </row>
    <row r="98" spans="1:4" ht="52.05" customHeight="1">
      <c r="A98" s="195" t="s">
        <v>92</v>
      </c>
      <c r="B98" s="29" t="s">
        <v>364</v>
      </c>
      <c r="C98" s="29" t="s">
        <v>155</v>
      </c>
      <c r="D98" s="159">
        <v>674358</v>
      </c>
    </row>
    <row r="99" spans="1:4" ht="52.05" customHeight="1">
      <c r="A99" s="195" t="s">
        <v>92</v>
      </c>
      <c r="B99" s="29" t="s">
        <v>363</v>
      </c>
      <c r="C99" s="29" t="s">
        <v>155</v>
      </c>
      <c r="D99" s="159">
        <v>930885</v>
      </c>
    </row>
    <row r="100" spans="1:4" ht="52.05" customHeight="1">
      <c r="A100" s="195" t="s">
        <v>92</v>
      </c>
      <c r="B100" s="29" t="s">
        <v>362</v>
      </c>
      <c r="C100" s="29" t="s">
        <v>155</v>
      </c>
      <c r="D100" s="159">
        <v>450000</v>
      </c>
    </row>
    <row r="101" spans="1:4" ht="52.05" customHeight="1">
      <c r="A101" s="195" t="s">
        <v>99</v>
      </c>
      <c r="B101" s="29" t="s">
        <v>361</v>
      </c>
      <c r="C101" s="29" t="s">
        <v>155</v>
      </c>
      <c r="D101" s="159">
        <v>750000</v>
      </c>
    </row>
    <row r="102" spans="1:4" ht="52.05" customHeight="1">
      <c r="A102" s="196" t="s">
        <v>99</v>
      </c>
      <c r="B102" s="30" t="s">
        <v>360</v>
      </c>
      <c r="C102" s="30" t="s">
        <v>155</v>
      </c>
      <c r="D102" s="160">
        <v>937500</v>
      </c>
    </row>
    <row r="103" spans="1:4" ht="52.05" customHeight="1">
      <c r="A103" s="197" t="s">
        <v>99</v>
      </c>
      <c r="B103" s="161" t="s">
        <v>359</v>
      </c>
      <c r="C103" s="161" t="s">
        <v>155</v>
      </c>
      <c r="D103" s="162">
        <v>750000</v>
      </c>
    </row>
    <row r="104" spans="1:4" ht="52.05" customHeight="1">
      <c r="A104" s="195" t="s">
        <v>99</v>
      </c>
      <c r="B104" s="29" t="s">
        <v>239</v>
      </c>
      <c r="C104" s="29" t="s">
        <v>155</v>
      </c>
      <c r="D104" s="159">
        <v>500000</v>
      </c>
    </row>
    <row r="105" spans="1:4" ht="52.05" customHeight="1">
      <c r="A105" s="195" t="s">
        <v>98</v>
      </c>
      <c r="B105" s="29" t="s">
        <v>358</v>
      </c>
      <c r="C105" s="29" t="s">
        <v>155</v>
      </c>
      <c r="D105" s="159">
        <v>490000</v>
      </c>
    </row>
    <row r="106" spans="1:4" ht="52.05" customHeight="1">
      <c r="A106" s="195" t="s">
        <v>98</v>
      </c>
      <c r="B106" s="29" t="s">
        <v>357</v>
      </c>
      <c r="C106" s="29" t="s">
        <v>155</v>
      </c>
      <c r="D106" s="159">
        <v>490000</v>
      </c>
    </row>
    <row r="107" spans="1:4" ht="52.05" customHeight="1">
      <c r="A107" s="195" t="s">
        <v>98</v>
      </c>
      <c r="B107" s="29" t="s">
        <v>355</v>
      </c>
      <c r="C107" s="29" t="s">
        <v>155</v>
      </c>
      <c r="D107" s="159">
        <v>847189</v>
      </c>
    </row>
    <row r="108" spans="1:4" ht="52.05" customHeight="1">
      <c r="A108" s="195" t="s">
        <v>98</v>
      </c>
      <c r="B108" s="29" t="s">
        <v>356</v>
      </c>
      <c r="C108" s="29" t="s">
        <v>155</v>
      </c>
      <c r="D108" s="159">
        <v>250000</v>
      </c>
    </row>
    <row r="109" spans="1:4" ht="52.05" customHeight="1">
      <c r="A109" s="195" t="s">
        <v>98</v>
      </c>
      <c r="B109" s="29" t="s">
        <v>355</v>
      </c>
      <c r="C109" s="29" t="s">
        <v>155</v>
      </c>
      <c r="D109" s="159">
        <v>1270783</v>
      </c>
    </row>
    <row r="110" spans="1:4" ht="52.05" customHeight="1">
      <c r="A110" s="195" t="s">
        <v>94</v>
      </c>
      <c r="B110" s="29" t="s">
        <v>354</v>
      </c>
      <c r="C110" s="29" t="s">
        <v>155</v>
      </c>
      <c r="D110" s="159">
        <v>833000</v>
      </c>
    </row>
    <row r="111" spans="1:4" ht="52.05" customHeight="1">
      <c r="A111" s="195" t="s">
        <v>94</v>
      </c>
      <c r="B111" s="29" t="s">
        <v>246</v>
      </c>
      <c r="C111" s="29" t="s">
        <v>155</v>
      </c>
      <c r="D111" s="159">
        <v>425000</v>
      </c>
    </row>
    <row r="112" spans="1:4" ht="52.05" customHeight="1">
      <c r="A112" s="195" t="s">
        <v>94</v>
      </c>
      <c r="B112" s="29" t="s">
        <v>353</v>
      </c>
      <c r="C112" s="29" t="s">
        <v>155</v>
      </c>
      <c r="D112" s="159">
        <v>1303382</v>
      </c>
    </row>
    <row r="113" spans="1:4" ht="52.05" customHeight="1">
      <c r="A113" s="195" t="s">
        <v>85</v>
      </c>
      <c r="B113" s="29" t="s">
        <v>352</v>
      </c>
      <c r="C113" s="29" t="s">
        <v>155</v>
      </c>
      <c r="D113" s="159">
        <v>100000</v>
      </c>
    </row>
    <row r="114" spans="1:4" ht="52.05" customHeight="1">
      <c r="A114" s="195" t="s">
        <v>85</v>
      </c>
      <c r="B114" s="29" t="s">
        <v>351</v>
      </c>
      <c r="C114" s="29" t="s">
        <v>155</v>
      </c>
      <c r="D114" s="159">
        <v>292150</v>
      </c>
    </row>
    <row r="115" spans="1:4" ht="52.05" customHeight="1">
      <c r="A115" s="195" t="s">
        <v>90</v>
      </c>
      <c r="B115" s="29" t="s">
        <v>350</v>
      </c>
      <c r="C115" s="29" t="s">
        <v>155</v>
      </c>
      <c r="D115" s="159">
        <v>1005000</v>
      </c>
    </row>
    <row r="116" spans="1:4" ht="52.05" customHeight="1">
      <c r="A116" s="196" t="s">
        <v>89</v>
      </c>
      <c r="B116" s="30" t="s">
        <v>349</v>
      </c>
      <c r="C116" s="30" t="s">
        <v>155</v>
      </c>
      <c r="D116" s="160">
        <v>480000</v>
      </c>
    </row>
    <row r="117" spans="1:4" ht="52.05" customHeight="1">
      <c r="A117" s="197" t="s">
        <v>96</v>
      </c>
      <c r="B117" s="161" t="s">
        <v>348</v>
      </c>
      <c r="C117" s="161" t="s">
        <v>155</v>
      </c>
      <c r="D117" s="162">
        <v>647000</v>
      </c>
    </row>
    <row r="118" spans="1:4" ht="52.05" customHeight="1">
      <c r="A118" s="195" t="s">
        <v>96</v>
      </c>
      <c r="B118" s="29" t="s">
        <v>347</v>
      </c>
      <c r="C118" s="29" t="s">
        <v>155</v>
      </c>
      <c r="D118" s="159">
        <v>3202880</v>
      </c>
    </row>
    <row r="119" spans="1:4" ht="52.05" customHeight="1">
      <c r="A119" s="195" t="s">
        <v>79</v>
      </c>
      <c r="B119" s="29" t="s">
        <v>345</v>
      </c>
      <c r="C119" s="29" t="s">
        <v>155</v>
      </c>
      <c r="D119" s="159">
        <v>1835136</v>
      </c>
    </row>
    <row r="120" spans="1:4" ht="52.05" customHeight="1">
      <c r="A120" s="195" t="s">
        <v>79</v>
      </c>
      <c r="B120" s="29" t="s">
        <v>346</v>
      </c>
      <c r="C120" s="29" t="s">
        <v>155</v>
      </c>
      <c r="D120" s="159">
        <v>462000</v>
      </c>
    </row>
    <row r="121" spans="1:4" ht="52.05" customHeight="1">
      <c r="A121" s="195" t="s">
        <v>79</v>
      </c>
      <c r="B121" s="29" t="s">
        <v>240</v>
      </c>
      <c r="C121" s="29" t="s">
        <v>155</v>
      </c>
      <c r="D121" s="159">
        <v>144000</v>
      </c>
    </row>
    <row r="122" spans="1:4" ht="52.05" customHeight="1">
      <c r="A122" s="195" t="s">
        <v>79</v>
      </c>
      <c r="B122" s="29" t="s">
        <v>241</v>
      </c>
      <c r="C122" s="29" t="s">
        <v>155</v>
      </c>
      <c r="D122" s="159">
        <v>310000</v>
      </c>
    </row>
    <row r="123" spans="1:4" ht="52.05" customHeight="1">
      <c r="A123" s="195" t="s">
        <v>79</v>
      </c>
      <c r="B123" s="29" t="s">
        <v>345</v>
      </c>
      <c r="C123" s="29" t="s">
        <v>155</v>
      </c>
      <c r="D123" s="159">
        <v>2752706</v>
      </c>
    </row>
    <row r="124" spans="1:4" ht="52.05" customHeight="1">
      <c r="A124" s="195" t="s">
        <v>78</v>
      </c>
      <c r="B124" s="29" t="s">
        <v>344</v>
      </c>
      <c r="C124" s="29" t="s">
        <v>155</v>
      </c>
      <c r="D124" s="159">
        <v>884000</v>
      </c>
    </row>
    <row r="125" spans="1:4" ht="52.05" customHeight="1">
      <c r="A125" s="195" t="s">
        <v>78</v>
      </c>
      <c r="B125" s="29" t="s">
        <v>344</v>
      </c>
      <c r="C125" s="29" t="s">
        <v>155</v>
      </c>
      <c r="D125" s="159">
        <v>1326000</v>
      </c>
    </row>
    <row r="126" spans="1:4" ht="52.05" customHeight="1">
      <c r="A126" s="195" t="s">
        <v>23</v>
      </c>
      <c r="B126" s="29" t="s">
        <v>343</v>
      </c>
      <c r="C126" s="29" t="s">
        <v>155</v>
      </c>
      <c r="D126" s="159">
        <v>3474000</v>
      </c>
    </row>
    <row r="127" spans="1:4" ht="52.05" customHeight="1">
      <c r="A127" s="195" t="s">
        <v>23</v>
      </c>
      <c r="B127" s="29" t="s">
        <v>340</v>
      </c>
      <c r="C127" s="29" t="s">
        <v>155</v>
      </c>
      <c r="D127" s="159">
        <v>356398</v>
      </c>
    </row>
    <row r="128" spans="1:4" ht="52.05" customHeight="1">
      <c r="A128" s="195" t="s">
        <v>23</v>
      </c>
      <c r="B128" s="29" t="s">
        <v>340</v>
      </c>
      <c r="C128" s="29" t="s">
        <v>155</v>
      </c>
      <c r="D128" s="159">
        <v>534597</v>
      </c>
    </row>
    <row r="129" spans="1:4" ht="52.05" customHeight="1">
      <c r="A129" s="195" t="s">
        <v>23</v>
      </c>
      <c r="B129" s="29" t="s">
        <v>244</v>
      </c>
      <c r="C129" s="29" t="s">
        <v>155</v>
      </c>
      <c r="D129" s="159">
        <v>4727274</v>
      </c>
    </row>
    <row r="130" spans="1:4" ht="52.05" customHeight="1">
      <c r="A130" s="196" t="s">
        <v>23</v>
      </c>
      <c r="B130" s="30" t="s">
        <v>338</v>
      </c>
      <c r="C130" s="30" t="s">
        <v>155</v>
      </c>
      <c r="D130" s="160">
        <v>566147</v>
      </c>
    </row>
    <row r="131" spans="1:4" ht="52.05" customHeight="1">
      <c r="A131" s="197" t="s">
        <v>23</v>
      </c>
      <c r="B131" s="161" t="s">
        <v>243</v>
      </c>
      <c r="C131" s="161" t="s">
        <v>155</v>
      </c>
      <c r="D131" s="162">
        <v>765000</v>
      </c>
    </row>
    <row r="132" spans="1:4" ht="52.05" customHeight="1">
      <c r="A132" s="195" t="s">
        <v>23</v>
      </c>
      <c r="B132" s="29" t="s">
        <v>342</v>
      </c>
      <c r="C132" s="29" t="s">
        <v>155</v>
      </c>
      <c r="D132" s="159">
        <v>2861998</v>
      </c>
    </row>
    <row r="133" spans="1:4" ht="52.05" customHeight="1">
      <c r="A133" s="195" t="s">
        <v>23</v>
      </c>
      <c r="B133" s="29" t="s">
        <v>341</v>
      </c>
      <c r="C133" s="29" t="s">
        <v>155</v>
      </c>
      <c r="D133" s="159">
        <v>928880</v>
      </c>
    </row>
    <row r="134" spans="1:4" ht="52.05" customHeight="1">
      <c r="A134" s="195" t="s">
        <v>23</v>
      </c>
      <c r="B134" s="29" t="s">
        <v>340</v>
      </c>
      <c r="C134" s="29" t="s">
        <v>155</v>
      </c>
      <c r="D134" s="159">
        <v>890996</v>
      </c>
    </row>
    <row r="135" spans="1:4" ht="52.05" customHeight="1">
      <c r="A135" s="195" t="s">
        <v>23</v>
      </c>
      <c r="B135" s="29" t="s">
        <v>243</v>
      </c>
      <c r="C135" s="29" t="s">
        <v>155</v>
      </c>
      <c r="D135" s="159">
        <v>255000</v>
      </c>
    </row>
    <row r="136" spans="1:4" ht="52.05" customHeight="1">
      <c r="A136" s="195" t="s">
        <v>23</v>
      </c>
      <c r="B136" s="29" t="s">
        <v>339</v>
      </c>
      <c r="C136" s="29" t="s">
        <v>155</v>
      </c>
      <c r="D136" s="159">
        <v>568880</v>
      </c>
    </row>
    <row r="137" spans="1:4" ht="52.05" customHeight="1">
      <c r="A137" s="195" t="s">
        <v>23</v>
      </c>
      <c r="B137" s="29" t="s">
        <v>242</v>
      </c>
      <c r="C137" s="29" t="s">
        <v>155</v>
      </c>
      <c r="D137" s="159">
        <v>994419</v>
      </c>
    </row>
    <row r="138" spans="1:4" ht="52.05" customHeight="1">
      <c r="A138" s="195" t="s">
        <v>23</v>
      </c>
      <c r="B138" s="29" t="s">
        <v>338</v>
      </c>
      <c r="C138" s="29" t="s">
        <v>155</v>
      </c>
      <c r="D138" s="159">
        <v>301148</v>
      </c>
    </row>
    <row r="139" spans="1:4" ht="52.05" customHeight="1">
      <c r="A139" s="195" t="s">
        <v>88</v>
      </c>
      <c r="B139" s="29" t="s">
        <v>337</v>
      </c>
      <c r="C139" s="29" t="s">
        <v>155</v>
      </c>
      <c r="D139" s="159">
        <v>1000000</v>
      </c>
    </row>
    <row r="140" spans="1:4" ht="52.05" customHeight="1">
      <c r="A140" s="195" t="s">
        <v>88</v>
      </c>
      <c r="B140" s="29" t="s">
        <v>335</v>
      </c>
      <c r="C140" s="29" t="s">
        <v>155</v>
      </c>
      <c r="D140" s="159">
        <v>450000</v>
      </c>
    </row>
    <row r="141" spans="1:4" ht="52.05" customHeight="1">
      <c r="A141" s="195" t="s">
        <v>88</v>
      </c>
      <c r="B141" s="29" t="s">
        <v>335</v>
      </c>
      <c r="C141" s="29" t="s">
        <v>155</v>
      </c>
      <c r="D141" s="159">
        <v>450000</v>
      </c>
    </row>
    <row r="142" spans="1:4" ht="52.05" customHeight="1">
      <c r="A142" s="195" t="s">
        <v>88</v>
      </c>
      <c r="B142" s="29" t="s">
        <v>336</v>
      </c>
      <c r="C142" s="29" t="s">
        <v>155</v>
      </c>
      <c r="D142" s="159">
        <v>600000</v>
      </c>
    </row>
    <row r="143" spans="1:4" ht="52.05" customHeight="1">
      <c r="A143" s="195" t="s">
        <v>88</v>
      </c>
      <c r="B143" s="29" t="s">
        <v>335</v>
      </c>
      <c r="C143" s="29" t="s">
        <v>155</v>
      </c>
      <c r="D143" s="159">
        <v>450000</v>
      </c>
    </row>
    <row r="144" spans="1:4" ht="52.05" customHeight="1">
      <c r="A144" s="196" t="s">
        <v>88</v>
      </c>
      <c r="B144" s="30" t="s">
        <v>334</v>
      </c>
      <c r="C144" s="30" t="s">
        <v>155</v>
      </c>
      <c r="D144" s="160">
        <v>450000</v>
      </c>
    </row>
    <row r="145" spans="1:4" ht="51" customHeight="1">
      <c r="A145" s="198" t="s">
        <v>598</v>
      </c>
      <c r="B145" s="199"/>
      <c r="C145" s="199"/>
      <c r="D145" s="162">
        <f>SUM(D146:D159)</f>
        <v>23902520</v>
      </c>
    </row>
    <row r="146" spans="1:4" ht="36" customHeight="1">
      <c r="A146" s="195" t="s">
        <v>93</v>
      </c>
      <c r="B146" s="29" t="s">
        <v>333</v>
      </c>
      <c r="C146" s="29" t="s">
        <v>155</v>
      </c>
      <c r="D146" s="159">
        <v>2250000</v>
      </c>
    </row>
    <row r="147" spans="1:4" ht="36" customHeight="1">
      <c r="A147" s="195" t="s">
        <v>93</v>
      </c>
      <c r="B147" s="29" t="s">
        <v>332</v>
      </c>
      <c r="C147" s="29" t="s">
        <v>155</v>
      </c>
      <c r="D147" s="159">
        <v>2550000</v>
      </c>
    </row>
    <row r="148" spans="1:4" ht="52.05" customHeight="1">
      <c r="A148" s="195" t="s">
        <v>99</v>
      </c>
      <c r="B148" s="29" t="s">
        <v>331</v>
      </c>
      <c r="C148" s="29" t="s">
        <v>155</v>
      </c>
      <c r="D148" s="159">
        <v>2047500</v>
      </c>
    </row>
    <row r="149" spans="1:4" ht="36" customHeight="1">
      <c r="A149" s="195" t="s">
        <v>98</v>
      </c>
      <c r="B149" s="29" t="s">
        <v>330</v>
      </c>
      <c r="C149" s="29" t="s">
        <v>155</v>
      </c>
      <c r="D149" s="159">
        <v>1577200</v>
      </c>
    </row>
    <row r="150" spans="1:4" ht="52.05" customHeight="1">
      <c r="A150" s="195" t="s">
        <v>98</v>
      </c>
      <c r="B150" s="29" t="s">
        <v>329</v>
      </c>
      <c r="C150" s="29" t="s">
        <v>155</v>
      </c>
      <c r="D150" s="159">
        <v>2464128</v>
      </c>
    </row>
    <row r="151" spans="1:4" ht="52.05" customHeight="1">
      <c r="A151" s="195" t="s">
        <v>94</v>
      </c>
      <c r="B151" s="29" t="s">
        <v>328</v>
      </c>
      <c r="C151" s="29" t="s">
        <v>155</v>
      </c>
      <c r="D151" s="159">
        <v>81000</v>
      </c>
    </row>
    <row r="152" spans="1:4" ht="36" customHeight="1">
      <c r="A152" s="195" t="s">
        <v>94</v>
      </c>
      <c r="B152" s="29" t="s">
        <v>327</v>
      </c>
      <c r="C152" s="29" t="s">
        <v>155</v>
      </c>
      <c r="D152" s="159">
        <v>784000</v>
      </c>
    </row>
    <row r="153" spans="1:4" ht="36" customHeight="1">
      <c r="A153" s="195" t="s">
        <v>21</v>
      </c>
      <c r="B153" s="29" t="s">
        <v>326</v>
      </c>
      <c r="C153" s="29" t="s">
        <v>155</v>
      </c>
      <c r="D153" s="159">
        <v>1499942</v>
      </c>
    </row>
    <row r="154" spans="1:4" ht="52.05" customHeight="1">
      <c r="A154" s="195" t="s">
        <v>21</v>
      </c>
      <c r="B154" s="29" t="s">
        <v>325</v>
      </c>
      <c r="C154" s="29" t="s">
        <v>155</v>
      </c>
      <c r="D154" s="159">
        <v>1500000</v>
      </c>
    </row>
    <row r="155" spans="1:4" ht="36" customHeight="1">
      <c r="A155" s="195" t="s">
        <v>90</v>
      </c>
      <c r="B155" s="29" t="s">
        <v>324</v>
      </c>
      <c r="C155" s="29" t="s">
        <v>155</v>
      </c>
      <c r="D155" s="159">
        <v>1485000</v>
      </c>
    </row>
    <row r="156" spans="1:4" ht="52.05" customHeight="1">
      <c r="A156" s="195" t="s">
        <v>96</v>
      </c>
      <c r="B156" s="29" t="s">
        <v>323</v>
      </c>
      <c r="C156" s="29" t="s">
        <v>155</v>
      </c>
      <c r="D156" s="159">
        <v>2000000</v>
      </c>
    </row>
    <row r="157" spans="1:4" ht="36" customHeight="1">
      <c r="A157" s="195" t="s">
        <v>79</v>
      </c>
      <c r="B157" s="29" t="s">
        <v>322</v>
      </c>
      <c r="C157" s="29" t="s">
        <v>155</v>
      </c>
      <c r="D157" s="159">
        <v>1743750</v>
      </c>
    </row>
    <row r="158" spans="1:4" ht="36" customHeight="1">
      <c r="A158" s="195" t="s">
        <v>23</v>
      </c>
      <c r="B158" s="29" t="s">
        <v>321</v>
      </c>
      <c r="C158" s="29" t="s">
        <v>155</v>
      </c>
      <c r="D158" s="159">
        <v>595000</v>
      </c>
    </row>
    <row r="159" spans="1:4" ht="52.05" customHeight="1">
      <c r="A159" s="195" t="s">
        <v>23</v>
      </c>
      <c r="B159" s="29" t="s">
        <v>320</v>
      </c>
      <c r="C159" s="29" t="s">
        <v>155</v>
      </c>
      <c r="D159" s="159">
        <v>3325000</v>
      </c>
    </row>
    <row r="160" spans="1:4" ht="51" customHeight="1">
      <c r="A160" s="19" t="s">
        <v>599</v>
      </c>
      <c r="B160" s="158"/>
      <c r="C160" s="158"/>
      <c r="D160" s="159">
        <f>SUM(D161:D173)</f>
        <v>28481560</v>
      </c>
    </row>
    <row r="161" spans="1:4" ht="36" customHeight="1">
      <c r="A161" s="196" t="s">
        <v>93</v>
      </c>
      <c r="B161" s="30" t="s">
        <v>319</v>
      </c>
      <c r="C161" s="30" t="s">
        <v>155</v>
      </c>
      <c r="D161" s="160">
        <v>1912500</v>
      </c>
    </row>
    <row r="162" spans="1:4" ht="36" customHeight="1">
      <c r="A162" s="197" t="s">
        <v>83</v>
      </c>
      <c r="B162" s="161" t="s">
        <v>318</v>
      </c>
      <c r="C162" s="161" t="s">
        <v>155</v>
      </c>
      <c r="D162" s="162">
        <v>828000</v>
      </c>
    </row>
    <row r="163" spans="1:4" ht="36" customHeight="1">
      <c r="A163" s="195" t="s">
        <v>97</v>
      </c>
      <c r="B163" s="29" t="s">
        <v>317</v>
      </c>
      <c r="C163" s="29" t="s">
        <v>155</v>
      </c>
      <c r="D163" s="159">
        <v>2040000</v>
      </c>
    </row>
    <row r="164" spans="1:4" ht="36" customHeight="1">
      <c r="A164" s="195" t="s">
        <v>92</v>
      </c>
      <c r="B164" s="29" t="s">
        <v>316</v>
      </c>
      <c r="C164" s="29" t="s">
        <v>155</v>
      </c>
      <c r="D164" s="159">
        <v>675000</v>
      </c>
    </row>
    <row r="165" spans="1:4" ht="36" customHeight="1">
      <c r="A165" s="195" t="s">
        <v>86</v>
      </c>
      <c r="B165" s="29" t="s">
        <v>315</v>
      </c>
      <c r="C165" s="29" t="s">
        <v>155</v>
      </c>
      <c r="D165" s="159">
        <v>2025000</v>
      </c>
    </row>
    <row r="166" spans="1:4" ht="36" customHeight="1">
      <c r="A166" s="195" t="s">
        <v>99</v>
      </c>
      <c r="B166" s="29" t="s">
        <v>314</v>
      </c>
      <c r="C166" s="29" t="s">
        <v>155</v>
      </c>
      <c r="D166" s="159">
        <v>1755600</v>
      </c>
    </row>
    <row r="167" spans="1:4" ht="36" customHeight="1">
      <c r="A167" s="195" t="s">
        <v>99</v>
      </c>
      <c r="B167" s="29" t="s">
        <v>313</v>
      </c>
      <c r="C167" s="29" t="s">
        <v>155</v>
      </c>
      <c r="D167" s="159">
        <v>1396500</v>
      </c>
    </row>
    <row r="168" spans="1:4" ht="36" customHeight="1">
      <c r="A168" s="195" t="s">
        <v>98</v>
      </c>
      <c r="B168" s="29" t="s">
        <v>312</v>
      </c>
      <c r="C168" s="29" t="s">
        <v>155</v>
      </c>
      <c r="D168" s="159">
        <v>4191600</v>
      </c>
    </row>
    <row r="169" spans="1:4" ht="36" customHeight="1">
      <c r="A169" s="195" t="s">
        <v>21</v>
      </c>
      <c r="B169" s="29" t="s">
        <v>311</v>
      </c>
      <c r="C169" s="29" t="s">
        <v>155</v>
      </c>
      <c r="D169" s="159">
        <v>3901800</v>
      </c>
    </row>
    <row r="170" spans="1:4" ht="36" customHeight="1">
      <c r="A170" s="195" t="s">
        <v>91</v>
      </c>
      <c r="B170" s="29" t="s">
        <v>310</v>
      </c>
      <c r="C170" s="29" t="s">
        <v>155</v>
      </c>
      <c r="D170" s="159">
        <v>2519400</v>
      </c>
    </row>
    <row r="171" spans="1:4" ht="36" customHeight="1">
      <c r="A171" s="195" t="s">
        <v>78</v>
      </c>
      <c r="B171" s="29" t="s">
        <v>309</v>
      </c>
      <c r="C171" s="29" t="s">
        <v>155</v>
      </c>
      <c r="D171" s="159">
        <v>1825000</v>
      </c>
    </row>
    <row r="172" spans="1:4" ht="36" customHeight="1">
      <c r="A172" s="195" t="s">
        <v>23</v>
      </c>
      <c r="B172" s="29" t="s">
        <v>308</v>
      </c>
      <c r="C172" s="29" t="s">
        <v>155</v>
      </c>
      <c r="D172" s="159">
        <v>4088160</v>
      </c>
    </row>
    <row r="173" spans="1:4" ht="36" customHeight="1">
      <c r="A173" s="195" t="s">
        <v>88</v>
      </c>
      <c r="B173" s="29" t="s">
        <v>307</v>
      </c>
      <c r="C173" s="29" t="s">
        <v>155</v>
      </c>
      <c r="D173" s="159">
        <v>1323000</v>
      </c>
    </row>
    <row r="174" spans="1:4" ht="52.2" customHeight="1">
      <c r="A174" s="19" t="s">
        <v>600</v>
      </c>
      <c r="B174" s="158"/>
      <c r="C174" s="158"/>
      <c r="D174" s="159">
        <f>SUM(D175:D183)</f>
        <v>3044586</v>
      </c>
    </row>
    <row r="175" spans="1:4" ht="52.05" customHeight="1">
      <c r="A175" s="195" t="s">
        <v>23</v>
      </c>
      <c r="B175" s="29" t="s">
        <v>306</v>
      </c>
      <c r="C175" s="29" t="s">
        <v>155</v>
      </c>
      <c r="D175" s="159">
        <v>840000</v>
      </c>
    </row>
    <row r="176" spans="1:4" ht="52.05" customHeight="1">
      <c r="A176" s="195" t="s">
        <v>98</v>
      </c>
      <c r="B176" s="29" t="s">
        <v>305</v>
      </c>
      <c r="C176" s="29" t="s">
        <v>155</v>
      </c>
      <c r="D176" s="159">
        <v>165000</v>
      </c>
    </row>
    <row r="177" spans="1:4" ht="52.05" customHeight="1">
      <c r="A177" s="195" t="s">
        <v>83</v>
      </c>
      <c r="B177" s="29" t="s">
        <v>304</v>
      </c>
      <c r="C177" s="29" t="s">
        <v>155</v>
      </c>
      <c r="D177" s="159">
        <v>60000</v>
      </c>
    </row>
    <row r="178" spans="1:4" ht="52.05" customHeight="1">
      <c r="A178" s="195" t="s">
        <v>79</v>
      </c>
      <c r="B178" s="29" t="s">
        <v>303</v>
      </c>
      <c r="C178" s="29" t="s">
        <v>155</v>
      </c>
      <c r="D178" s="159">
        <v>1259592</v>
      </c>
    </row>
    <row r="179" spans="1:4" ht="52.05" customHeight="1">
      <c r="A179" s="196" t="s">
        <v>85</v>
      </c>
      <c r="B179" s="30" t="s">
        <v>302</v>
      </c>
      <c r="C179" s="30" t="s">
        <v>155</v>
      </c>
      <c r="D179" s="160">
        <v>60000</v>
      </c>
    </row>
    <row r="180" spans="1:4" ht="52.05" customHeight="1">
      <c r="A180" s="197" t="s">
        <v>99</v>
      </c>
      <c r="B180" s="161" t="s">
        <v>301</v>
      </c>
      <c r="C180" s="161" t="s">
        <v>155</v>
      </c>
      <c r="D180" s="162">
        <v>120000</v>
      </c>
    </row>
    <row r="181" spans="1:4" ht="52.05" customHeight="1">
      <c r="A181" s="195" t="s">
        <v>93</v>
      </c>
      <c r="B181" s="29" t="s">
        <v>300</v>
      </c>
      <c r="C181" s="29" t="s">
        <v>155</v>
      </c>
      <c r="D181" s="159">
        <v>120000</v>
      </c>
    </row>
    <row r="182" spans="1:4" ht="52.05" customHeight="1">
      <c r="A182" s="195" t="s">
        <v>78</v>
      </c>
      <c r="B182" s="29" t="s">
        <v>299</v>
      </c>
      <c r="C182" s="29" t="s">
        <v>155</v>
      </c>
      <c r="D182" s="159">
        <v>359994</v>
      </c>
    </row>
    <row r="183" spans="1:4" ht="52.05" customHeight="1">
      <c r="A183" s="195" t="s">
        <v>87</v>
      </c>
      <c r="B183" s="29" t="s">
        <v>298</v>
      </c>
      <c r="C183" s="29" t="s">
        <v>155</v>
      </c>
      <c r="D183" s="159">
        <v>60000</v>
      </c>
    </row>
    <row r="184" spans="1:4" ht="67.8" customHeight="1">
      <c r="A184" s="19" t="s">
        <v>601</v>
      </c>
      <c r="B184" s="158"/>
      <c r="C184" s="158"/>
      <c r="D184" s="159">
        <f>SUM(D185:D195)</f>
        <v>9548983</v>
      </c>
    </row>
    <row r="185" spans="1:4" ht="52.05" customHeight="1">
      <c r="A185" s="195" t="s">
        <v>23</v>
      </c>
      <c r="B185" s="29" t="s">
        <v>297</v>
      </c>
      <c r="C185" s="29" t="s">
        <v>155</v>
      </c>
      <c r="D185" s="159">
        <v>850000</v>
      </c>
    </row>
    <row r="186" spans="1:4" ht="52.05" customHeight="1">
      <c r="A186" s="195" t="s">
        <v>91</v>
      </c>
      <c r="B186" s="29" t="s">
        <v>296</v>
      </c>
      <c r="C186" s="29" t="s">
        <v>155</v>
      </c>
      <c r="D186" s="159">
        <v>422433</v>
      </c>
    </row>
    <row r="187" spans="1:4" ht="52.05" customHeight="1">
      <c r="A187" s="195" t="s">
        <v>88</v>
      </c>
      <c r="B187" s="29" t="s">
        <v>295</v>
      </c>
      <c r="C187" s="29" t="s">
        <v>155</v>
      </c>
      <c r="D187" s="159">
        <v>1512000</v>
      </c>
    </row>
    <row r="188" spans="1:4" ht="52.05" customHeight="1">
      <c r="A188" s="195" t="s">
        <v>90</v>
      </c>
      <c r="B188" s="29" t="s">
        <v>294</v>
      </c>
      <c r="C188" s="29" t="s">
        <v>155</v>
      </c>
      <c r="D188" s="159">
        <v>425000</v>
      </c>
    </row>
    <row r="189" spans="1:4" ht="52.05" customHeight="1">
      <c r="A189" s="195" t="s">
        <v>85</v>
      </c>
      <c r="B189" s="29" t="s">
        <v>293</v>
      </c>
      <c r="C189" s="29" t="s">
        <v>155</v>
      </c>
      <c r="D189" s="159">
        <v>450000</v>
      </c>
    </row>
    <row r="190" spans="1:4" ht="52.05" customHeight="1">
      <c r="A190" s="195" t="s">
        <v>86</v>
      </c>
      <c r="B190" s="29" t="s">
        <v>292</v>
      </c>
      <c r="C190" s="29" t="s">
        <v>155</v>
      </c>
      <c r="D190" s="159">
        <v>1304550</v>
      </c>
    </row>
    <row r="191" spans="1:4" ht="52.05" customHeight="1">
      <c r="A191" s="195" t="s">
        <v>92</v>
      </c>
      <c r="B191" s="29" t="s">
        <v>291</v>
      </c>
      <c r="C191" s="29" t="s">
        <v>155</v>
      </c>
      <c r="D191" s="159">
        <v>951750</v>
      </c>
    </row>
    <row r="192" spans="1:4" ht="52.05" customHeight="1">
      <c r="A192" s="195" t="s">
        <v>93</v>
      </c>
      <c r="B192" s="29" t="s">
        <v>290</v>
      </c>
      <c r="C192" s="29" t="s">
        <v>155</v>
      </c>
      <c r="D192" s="159">
        <v>1350000</v>
      </c>
    </row>
    <row r="193" spans="1:4" ht="52.05" customHeight="1">
      <c r="A193" s="196" t="s">
        <v>96</v>
      </c>
      <c r="B193" s="30" t="s">
        <v>289</v>
      </c>
      <c r="C193" s="30" t="s">
        <v>155</v>
      </c>
      <c r="D193" s="160">
        <v>403750</v>
      </c>
    </row>
    <row r="194" spans="1:4" ht="52.05" customHeight="1">
      <c r="A194" s="197" t="s">
        <v>97</v>
      </c>
      <c r="B194" s="161" t="s">
        <v>288</v>
      </c>
      <c r="C194" s="161" t="s">
        <v>155</v>
      </c>
      <c r="D194" s="162">
        <v>355500</v>
      </c>
    </row>
    <row r="195" spans="1:4" ht="52.05" customHeight="1">
      <c r="A195" s="195" t="s">
        <v>79</v>
      </c>
      <c r="B195" s="29" t="s">
        <v>287</v>
      </c>
      <c r="C195" s="29" t="s">
        <v>155</v>
      </c>
      <c r="D195" s="159">
        <v>1524000</v>
      </c>
    </row>
    <row r="196" spans="1:4" ht="36" customHeight="1">
      <c r="A196" s="19" t="s">
        <v>602</v>
      </c>
      <c r="B196" s="158"/>
      <c r="C196" s="158"/>
      <c r="D196" s="159">
        <f>D197</f>
        <v>1243016</v>
      </c>
    </row>
    <row r="197" spans="1:4" ht="67.8" customHeight="1">
      <c r="A197" s="196" t="s">
        <v>46</v>
      </c>
      <c r="B197" s="30" t="s">
        <v>286</v>
      </c>
      <c r="C197" s="165" t="s">
        <v>250</v>
      </c>
      <c r="D197" s="166">
        <v>1243016</v>
      </c>
    </row>
    <row r="198" spans="1:4" ht="36" customHeight="1">
      <c r="D198" s="153"/>
    </row>
    <row r="199" spans="1:4" ht="36" customHeight="1"/>
    <row r="200" spans="1:4" ht="36" customHeight="1"/>
    <row r="201" spans="1:4" ht="36" customHeight="1"/>
    <row r="202" spans="1:4" ht="36" customHeight="1"/>
    <row r="203" spans="1:4" ht="36" customHeight="1"/>
    <row r="204" spans="1:4" ht="36" customHeight="1"/>
    <row r="205" spans="1:4" ht="36" customHeight="1"/>
    <row r="206" spans="1:4" ht="36" customHeight="1"/>
    <row r="207" spans="1:4" ht="36" customHeight="1"/>
    <row r="208" spans="1:4"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sheetData>
  <mergeCells count="3">
    <mergeCell ref="B4:C4"/>
    <mergeCell ref="A2:D2"/>
    <mergeCell ref="A3:D3"/>
  </mergeCells>
  <phoneticPr fontId="37" type="noConversion"/>
  <printOptions horizontalCentered="1"/>
  <pageMargins left="0.70866141732283472" right="0.70866141732283472" top="0.47244094488188981" bottom="0.47244094488188981" header="0.31496062992125984" footer="0.19685039370078741"/>
  <pageSetup paperSize="9" scale="93" fitToHeight="100" pageOrder="overThenDown" orientation="portrait" r:id="rId1"/>
  <headerFooter>
    <oddHeader>&amp;R&amp;"標楷體,標準"&amp;16附表</oddHeader>
    <oddFooter>&amp;C&amp;"標楷體,標準"&amp;16&amp;P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具名範圍</vt:lpstr>
      </vt:variant>
      <vt:variant>
        <vt:i4>24</vt:i4>
      </vt:variant>
    </vt:vector>
  </HeadingPairs>
  <TitlesOfParts>
    <vt:vector size="37" baseType="lpstr">
      <vt:lpstr>格式範例</vt:lpstr>
      <vt:lpstr>主管總表</vt:lpstr>
      <vt:lpstr>內政部</vt:lpstr>
      <vt:lpstr>營建署</vt:lpstr>
      <vt:lpstr>消防署</vt:lpstr>
      <vt:lpstr>役政署 </vt:lpstr>
      <vt:lpstr>移民署</vt:lpstr>
      <vt:lpstr>建研所</vt:lpstr>
      <vt:lpstr>營建建設基金</vt:lpstr>
      <vt:lpstr>國土永續發展基金</vt:lpstr>
      <vt:lpstr>新住民發展基金</vt:lpstr>
      <vt:lpstr>研發及產業訓儲替代役基金</vt:lpstr>
      <vt:lpstr>公務檢核</vt:lpstr>
      <vt:lpstr>內政部!Print_Area</vt:lpstr>
      <vt:lpstr>主管總表!Print_Area</vt:lpstr>
      <vt:lpstr>'役政署 '!Print_Area</vt:lpstr>
      <vt:lpstr>建研所!Print_Area</vt:lpstr>
      <vt:lpstr>研發及產業訓儲替代役基金!Print_Area</vt:lpstr>
      <vt:lpstr>格式範例!Print_Area</vt:lpstr>
      <vt:lpstr>消防署!Print_Area</vt:lpstr>
      <vt:lpstr>國土永續發展基金!Print_Area</vt:lpstr>
      <vt:lpstr>移民署!Print_Area</vt:lpstr>
      <vt:lpstr>新住民發展基金!Print_Area</vt:lpstr>
      <vt:lpstr>營建建設基金!Print_Area</vt:lpstr>
      <vt:lpstr>營建署!Print_Area</vt:lpstr>
      <vt:lpstr>內政部!Print_Titles</vt:lpstr>
      <vt:lpstr>主管總表!Print_Titles</vt:lpstr>
      <vt:lpstr>'役政署 '!Print_Titles</vt:lpstr>
      <vt:lpstr>建研所!Print_Titles</vt:lpstr>
      <vt:lpstr>研發及產業訓儲替代役基金!Print_Titles</vt:lpstr>
      <vt:lpstr>格式範例!Print_Titles</vt:lpstr>
      <vt:lpstr>消防署!Print_Titles</vt:lpstr>
      <vt:lpstr>國土永續發展基金!Print_Titles</vt:lpstr>
      <vt:lpstr>移民署!Print_Titles</vt:lpstr>
      <vt:lpstr>新住民發展基金!Print_Titles</vt:lpstr>
      <vt:lpstr>營建建設基金!Print_Titles</vt:lpstr>
      <vt:lpstr>營建署!Print_Titles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黃筱庭</cp:lastModifiedBy>
  <cp:lastPrinted>2020-04-15T07:44:18Z</cp:lastPrinted>
  <dcterms:created xsi:type="dcterms:W3CDTF">2014-03-03T01:57:24Z</dcterms:created>
  <dcterms:modified xsi:type="dcterms:W3CDTF">2020-04-27T06:04:58Z</dcterms:modified>
</cp:coreProperties>
</file>