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655" windowHeight="6075" tabRatio="882" activeTab="1"/>
  </bookViews>
  <sheets>
    <sheet name="Year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S29" authorId="0">
      <text>
        <r>
          <rPr>
            <b/>
            <sz val="9"/>
            <rFont val="新細明體"/>
            <family val="1"/>
          </rPr>
          <t>68年7月改制為直轄市。</t>
        </r>
      </text>
    </comment>
    <comment ref="A29" authorId="0">
      <text>
        <r>
          <rPr>
            <b/>
            <sz val="9"/>
            <rFont val="新細明體"/>
            <family val="1"/>
          </rPr>
          <t>68年7月改制為直轄市，高雄縣小港鄉併入。</t>
        </r>
      </text>
    </comment>
    <comment ref="A28" authorId="0">
      <text>
        <r>
          <rPr>
            <b/>
            <sz val="9"/>
            <rFont val="新細明體"/>
            <family val="1"/>
          </rPr>
          <t>56年7月改制為直轄市；57年7月陽明山管理局與臺北縣之景美、木柵、內湖、南港4鄉鎮改隸臺北市。</t>
        </r>
      </text>
    </comment>
    <comment ref="A33" authorId="0">
      <text>
        <r>
          <rPr>
            <b/>
            <sz val="9"/>
            <rFont val="新細明體"/>
            <family val="1"/>
          </rPr>
          <t>57年7月陽明山管理局改隸臺北市。</t>
        </r>
      </text>
    </comment>
    <comment ref="A24" authorId="0">
      <text>
        <r>
          <rPr>
            <b/>
            <sz val="9"/>
            <rFont val="新細明體"/>
            <family val="1"/>
          </rPr>
          <t>71年7月改制為省轄市，新竹縣香山鄉同時改隸新竹市。</t>
        </r>
      </text>
    </comment>
    <comment ref="A26" authorId="0">
      <text>
        <r>
          <rPr>
            <b/>
            <sz val="9"/>
            <rFont val="新細明體"/>
            <family val="1"/>
          </rPr>
          <t>71年7月改制為省轄市。</t>
        </r>
      </text>
    </comment>
    <comment ref="B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C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E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F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G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R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Q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P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O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N6" authorId="0">
      <text>
        <r>
          <rPr>
            <sz val="9"/>
            <rFont val="新細明體"/>
            <family val="1"/>
          </rPr>
          <t>未加入高雄市。</t>
        </r>
      </text>
    </comment>
    <comment ref="M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L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K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J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I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H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D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</commentList>
</comments>
</file>

<file path=xl/sharedStrings.xml><?xml version="1.0" encoding="utf-8"?>
<sst xmlns="http://schemas.openxmlformats.org/spreadsheetml/2006/main" count="859" uniqueCount="385">
  <si>
    <t>區域別</t>
  </si>
  <si>
    <t>89年3月底</t>
  </si>
  <si>
    <t>89年4月底</t>
  </si>
  <si>
    <t>89年5月底</t>
  </si>
  <si>
    <t>89年6月底</t>
  </si>
  <si>
    <t>89年7月底</t>
  </si>
  <si>
    <t>89年8月底</t>
  </si>
  <si>
    <t>89年9月底</t>
  </si>
  <si>
    <t>89年10月底</t>
  </si>
  <si>
    <t>89年11月底</t>
  </si>
  <si>
    <t>88年3月底</t>
  </si>
  <si>
    <t>88年4月底</t>
  </si>
  <si>
    <t>88年5月底</t>
  </si>
  <si>
    <t>88年6月底</t>
  </si>
  <si>
    <t>88年7月底</t>
  </si>
  <si>
    <t>88年8月底</t>
  </si>
  <si>
    <t>88年9月底</t>
  </si>
  <si>
    <t>88年10月底</t>
  </si>
  <si>
    <t>88年11月底</t>
  </si>
  <si>
    <t>88年12月底</t>
  </si>
  <si>
    <t>87年3月底</t>
  </si>
  <si>
    <t>87年4月底</t>
  </si>
  <si>
    <t>87年5月底</t>
  </si>
  <si>
    <t>87年6月底</t>
  </si>
  <si>
    <t>87年7月底</t>
  </si>
  <si>
    <t>87年8月底</t>
  </si>
  <si>
    <t>87年9月底</t>
  </si>
  <si>
    <t>87年10月底</t>
  </si>
  <si>
    <t>87年11月底</t>
  </si>
  <si>
    <t>87年12月底</t>
  </si>
  <si>
    <t>85年3月底</t>
  </si>
  <si>
    <t>85年4月底</t>
  </si>
  <si>
    <t>85年5月底</t>
  </si>
  <si>
    <t>85年6月底</t>
  </si>
  <si>
    <t>85年7月底</t>
  </si>
  <si>
    <t>85年8月底</t>
  </si>
  <si>
    <t>85年9月底</t>
  </si>
  <si>
    <t>85年10月底</t>
  </si>
  <si>
    <t>85年11月底</t>
  </si>
  <si>
    <t>85年12月底</t>
  </si>
  <si>
    <t>86年3月底</t>
  </si>
  <si>
    <t>86年4月底</t>
  </si>
  <si>
    <t>86年5月底</t>
  </si>
  <si>
    <t>86年6月底</t>
  </si>
  <si>
    <t>86年7月底</t>
  </si>
  <si>
    <t>86年8月底</t>
  </si>
  <si>
    <t>86年9月底</t>
  </si>
  <si>
    <t>86年10月底</t>
  </si>
  <si>
    <t>86年11月底</t>
  </si>
  <si>
    <t>86年12月底</t>
  </si>
  <si>
    <t>89年12月底</t>
  </si>
  <si>
    <t>一年增加數</t>
  </si>
  <si>
    <r>
      <t>66</t>
    </r>
    <r>
      <rPr>
        <sz val="9"/>
        <rFont val="標楷體"/>
        <family val="4"/>
      </rPr>
      <t>年底</t>
    </r>
  </si>
  <si>
    <r>
      <t>67</t>
    </r>
    <r>
      <rPr>
        <sz val="9"/>
        <rFont val="標楷體"/>
        <family val="4"/>
      </rPr>
      <t>年底</t>
    </r>
  </si>
  <si>
    <r>
      <t>68</t>
    </r>
    <r>
      <rPr>
        <sz val="9"/>
        <rFont val="標楷體"/>
        <family val="4"/>
      </rPr>
      <t>年底</t>
    </r>
  </si>
  <si>
    <r>
      <t>69</t>
    </r>
    <r>
      <rPr>
        <sz val="9"/>
        <rFont val="標楷體"/>
        <family val="4"/>
      </rPr>
      <t>年底</t>
    </r>
  </si>
  <si>
    <r>
      <t>70</t>
    </r>
    <r>
      <rPr>
        <sz val="9"/>
        <rFont val="標楷體"/>
        <family val="4"/>
      </rPr>
      <t>年底</t>
    </r>
  </si>
  <si>
    <r>
      <t>71</t>
    </r>
    <r>
      <rPr>
        <sz val="9"/>
        <rFont val="標楷體"/>
        <family val="4"/>
      </rPr>
      <t>年底</t>
    </r>
  </si>
  <si>
    <r>
      <t>72</t>
    </r>
    <r>
      <rPr>
        <sz val="9"/>
        <rFont val="標楷體"/>
        <family val="4"/>
      </rPr>
      <t>年底</t>
    </r>
  </si>
  <si>
    <r>
      <t>73</t>
    </r>
    <r>
      <rPr>
        <sz val="9"/>
        <rFont val="標楷體"/>
        <family val="4"/>
      </rPr>
      <t>年底</t>
    </r>
  </si>
  <si>
    <r>
      <t>74</t>
    </r>
    <r>
      <rPr>
        <sz val="9"/>
        <rFont val="標楷體"/>
        <family val="4"/>
      </rPr>
      <t>年底</t>
    </r>
  </si>
  <si>
    <r>
      <t>75</t>
    </r>
    <r>
      <rPr>
        <sz val="9"/>
        <rFont val="標楷體"/>
        <family val="4"/>
      </rPr>
      <t>年底</t>
    </r>
  </si>
  <si>
    <r>
      <t>76</t>
    </r>
    <r>
      <rPr>
        <sz val="9"/>
        <rFont val="標楷體"/>
        <family val="4"/>
      </rPr>
      <t>年底</t>
    </r>
  </si>
  <si>
    <r>
      <t>77</t>
    </r>
    <r>
      <rPr>
        <sz val="9"/>
        <rFont val="標楷體"/>
        <family val="4"/>
      </rPr>
      <t>年底</t>
    </r>
  </si>
  <si>
    <r>
      <t>78</t>
    </r>
    <r>
      <rPr>
        <sz val="9"/>
        <rFont val="標楷體"/>
        <family val="4"/>
      </rPr>
      <t>年底</t>
    </r>
  </si>
  <si>
    <r>
      <t>79</t>
    </r>
    <r>
      <rPr>
        <sz val="9"/>
        <rFont val="標楷體"/>
        <family val="4"/>
      </rPr>
      <t>年底</t>
    </r>
  </si>
  <si>
    <r>
      <t>80</t>
    </r>
    <r>
      <rPr>
        <sz val="9"/>
        <rFont val="標楷體"/>
        <family val="4"/>
      </rPr>
      <t>年底</t>
    </r>
  </si>
  <si>
    <r>
      <t>81</t>
    </r>
    <r>
      <rPr>
        <sz val="9"/>
        <rFont val="標楷體"/>
        <family val="4"/>
      </rPr>
      <t>年底</t>
    </r>
  </si>
  <si>
    <r>
      <t>82</t>
    </r>
    <r>
      <rPr>
        <sz val="9"/>
        <rFont val="標楷體"/>
        <family val="4"/>
      </rPr>
      <t>年底</t>
    </r>
  </si>
  <si>
    <r>
      <t>83</t>
    </r>
    <r>
      <rPr>
        <sz val="9"/>
        <rFont val="標楷體"/>
        <family val="4"/>
      </rPr>
      <t>年底</t>
    </r>
  </si>
  <si>
    <r>
      <t>84</t>
    </r>
    <r>
      <rPr>
        <sz val="9"/>
        <rFont val="標楷體"/>
        <family val="4"/>
      </rPr>
      <t>年底</t>
    </r>
  </si>
  <si>
    <r>
      <t>85</t>
    </r>
    <r>
      <rPr>
        <sz val="9"/>
        <rFont val="標楷體"/>
        <family val="4"/>
      </rPr>
      <t>年底</t>
    </r>
  </si>
  <si>
    <r>
      <t>86</t>
    </r>
    <r>
      <rPr>
        <sz val="9"/>
        <rFont val="標楷體"/>
        <family val="4"/>
      </rPr>
      <t>年底</t>
    </r>
  </si>
  <si>
    <r>
      <t>87</t>
    </r>
    <r>
      <rPr>
        <sz val="9"/>
        <rFont val="標楷體"/>
        <family val="4"/>
      </rPr>
      <t>年底</t>
    </r>
  </si>
  <si>
    <r>
      <t>88</t>
    </r>
    <r>
      <rPr>
        <sz val="9"/>
        <rFont val="標楷體"/>
        <family val="4"/>
      </rPr>
      <t>年底</t>
    </r>
  </si>
  <si>
    <r>
      <t>89</t>
    </r>
    <r>
      <rPr>
        <sz val="9"/>
        <rFont val="標楷體"/>
        <family val="4"/>
      </rPr>
      <t>年底</t>
    </r>
  </si>
  <si>
    <r>
      <t>90</t>
    </r>
    <r>
      <rPr>
        <sz val="9"/>
        <rFont val="標楷體"/>
        <family val="4"/>
      </rPr>
      <t>年底</t>
    </r>
  </si>
  <si>
    <r>
      <t>91</t>
    </r>
    <r>
      <rPr>
        <sz val="9"/>
        <rFont val="標楷體"/>
        <family val="4"/>
      </rPr>
      <t>年底</t>
    </r>
  </si>
  <si>
    <r>
      <t>56</t>
    </r>
    <r>
      <rPr>
        <sz val="9"/>
        <rFont val="細明體"/>
        <family val="3"/>
      </rPr>
      <t>年底</t>
    </r>
  </si>
  <si>
    <r>
      <t>57</t>
    </r>
    <r>
      <rPr>
        <sz val="9"/>
        <rFont val="細明體"/>
        <family val="3"/>
      </rPr>
      <t>年底</t>
    </r>
  </si>
  <si>
    <r>
      <t>58</t>
    </r>
    <r>
      <rPr>
        <sz val="9"/>
        <rFont val="細明體"/>
        <family val="3"/>
      </rPr>
      <t>年底</t>
    </r>
  </si>
  <si>
    <r>
      <t>59</t>
    </r>
    <r>
      <rPr>
        <sz val="9"/>
        <rFont val="細明體"/>
        <family val="3"/>
      </rPr>
      <t>年底</t>
    </r>
  </si>
  <si>
    <r>
      <t>60</t>
    </r>
    <r>
      <rPr>
        <sz val="9"/>
        <rFont val="細明體"/>
        <family val="3"/>
      </rPr>
      <t>年底</t>
    </r>
  </si>
  <si>
    <r>
      <t>61</t>
    </r>
    <r>
      <rPr>
        <sz val="9"/>
        <rFont val="細明體"/>
        <family val="3"/>
      </rPr>
      <t>年底</t>
    </r>
  </si>
  <si>
    <r>
      <t>62</t>
    </r>
    <r>
      <rPr>
        <sz val="9"/>
        <rFont val="細明體"/>
        <family val="3"/>
      </rPr>
      <t>年底</t>
    </r>
  </si>
  <si>
    <r>
      <t>63</t>
    </r>
    <r>
      <rPr>
        <sz val="9"/>
        <rFont val="細明體"/>
        <family val="3"/>
      </rPr>
      <t>年底</t>
    </r>
  </si>
  <si>
    <r>
      <t>64</t>
    </r>
    <r>
      <rPr>
        <sz val="9"/>
        <rFont val="細明體"/>
        <family val="3"/>
      </rPr>
      <t>年底</t>
    </r>
  </si>
  <si>
    <r>
      <t>65</t>
    </r>
    <r>
      <rPr>
        <sz val="9"/>
        <rFont val="細明體"/>
        <family val="3"/>
      </rPr>
      <t>年底</t>
    </r>
  </si>
  <si>
    <r>
      <t>55</t>
    </r>
    <r>
      <rPr>
        <sz val="9"/>
        <rFont val="細明體"/>
        <family val="3"/>
      </rPr>
      <t>年底</t>
    </r>
  </si>
  <si>
    <t>一年增加數</t>
  </si>
  <si>
    <t>一年增加率(%)</t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</si>
  <si>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</si>
  <si>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</si>
  <si>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</si>
  <si>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</si>
  <si>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</si>
  <si>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</si>
  <si>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</si>
  <si>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</si>
  <si>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</si>
  <si>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</si>
  <si>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</si>
  <si>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</si>
  <si>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年底</t>
    </r>
  </si>
  <si>
    <t>一年增加率(%)</t>
  </si>
  <si>
    <r>
      <t>9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</si>
  <si>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</si>
  <si>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</si>
  <si>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</si>
  <si>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</si>
  <si>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</si>
  <si>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</si>
  <si>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</si>
  <si>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</si>
  <si>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</si>
  <si>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</si>
  <si>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</si>
  <si>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t>End of 1966</t>
  </si>
  <si>
    <t>End of 1967</t>
  </si>
  <si>
    <t>End of 1968</t>
  </si>
  <si>
    <t>End of 1969</t>
  </si>
  <si>
    <t>End of 1970</t>
  </si>
  <si>
    <t>End of 1971</t>
  </si>
  <si>
    <t>End of 1972</t>
  </si>
  <si>
    <t>End of 1973</t>
  </si>
  <si>
    <t>End of 1974</t>
  </si>
  <si>
    <t>End of 1975</t>
  </si>
  <si>
    <t>End of 1976</t>
  </si>
  <si>
    <t>End of 1977</t>
  </si>
  <si>
    <t>End of 1978</t>
  </si>
  <si>
    <t>End of 1979</t>
  </si>
  <si>
    <t>End of 1980</t>
  </si>
  <si>
    <t>End of 1981</t>
  </si>
  <si>
    <t>End of 1982</t>
  </si>
  <si>
    <t>End of 1983</t>
  </si>
  <si>
    <t>End of 1984</t>
  </si>
  <si>
    <t>End of 1985</t>
  </si>
  <si>
    <t>End of 1986</t>
  </si>
  <si>
    <t>End of 1987</t>
  </si>
  <si>
    <t>End of 1988</t>
  </si>
  <si>
    <t>End of 1989</t>
  </si>
  <si>
    <t>End of 1990</t>
  </si>
  <si>
    <t>End of 1991</t>
  </si>
  <si>
    <t>End of 1992</t>
  </si>
  <si>
    <t>End of 1993</t>
  </si>
  <si>
    <t>End of 1994</t>
  </si>
  <si>
    <t>End of 1995</t>
  </si>
  <si>
    <t>End of 1996</t>
  </si>
  <si>
    <t>End of 1997</t>
  </si>
  <si>
    <t>End of 1998</t>
  </si>
  <si>
    <t>End of 1999</t>
  </si>
  <si>
    <t>End of 2000</t>
  </si>
  <si>
    <t>End of 2001</t>
  </si>
  <si>
    <t>End of 2002</t>
  </si>
  <si>
    <t>End of 2003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</si>
  <si>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</si>
  <si>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</si>
  <si>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</si>
  <si>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</si>
  <si>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</si>
  <si>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</si>
  <si>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</si>
  <si>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</si>
  <si>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</si>
  <si>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</si>
  <si>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</si>
  <si>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</si>
  <si>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</si>
  <si>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</si>
  <si>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</si>
  <si>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</si>
  <si>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</si>
  <si>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</si>
  <si>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</si>
  <si>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</si>
  <si>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</si>
  <si>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</si>
  <si>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</si>
  <si>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</si>
  <si>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</si>
  <si>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</si>
  <si>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</si>
  <si>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</si>
  <si>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</si>
  <si>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陽明山管理局 Yangmingshan Adm.</t>
  </si>
  <si>
    <t>臺灣地區  Taiwan Area</t>
  </si>
  <si>
    <t>北部區域  the North</t>
  </si>
  <si>
    <t>中部區域  the Middle</t>
  </si>
  <si>
    <t>南部區域  the South</t>
  </si>
  <si>
    <t>東部區域  the East</t>
  </si>
  <si>
    <t>北部區域  the North (%)</t>
  </si>
  <si>
    <t>中部區域  the Middle (%)</t>
  </si>
  <si>
    <t>南部區域  the South (%)</t>
  </si>
  <si>
    <t>東部區域  the East (%)</t>
  </si>
  <si>
    <t>－</t>
  </si>
  <si>
    <t>較上年成長  VS. with Last Year
臺灣地區  Taiwan Area (%)</t>
  </si>
  <si>
    <t xml:space="preserve">區域別 </t>
  </si>
  <si>
    <r>
      <t>L</t>
    </r>
    <r>
      <rPr>
        <sz val="9"/>
        <rFont val="Times New Roman"/>
        <family val="1"/>
      </rPr>
      <t>ocality</t>
    </r>
  </si>
  <si>
    <r>
      <t xml:space="preserve">End of  </t>
    </r>
    <r>
      <rPr>
        <sz val="9"/>
        <rFont val="Times New Roman"/>
        <family val="1"/>
      </rPr>
      <t xml:space="preserve">Mar.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</si>
  <si>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</si>
  <si>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</si>
  <si>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t xml:space="preserve">End of  Apr. </t>
  </si>
  <si>
    <t>Locality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</si>
  <si>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</si>
  <si>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</si>
  <si>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</si>
  <si>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</si>
  <si>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</si>
  <si>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</si>
  <si>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</si>
  <si>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</si>
  <si>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</si>
  <si>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一年增加數</t>
  </si>
  <si>
    <t>Increase Rate of Year</t>
  </si>
  <si>
    <r>
      <t xml:space="preserve">1.9-九十二年各月底各縣市人口數 </t>
    </r>
    <r>
      <rPr>
        <sz val="12"/>
        <rFont val="新細明體"/>
        <family val="1"/>
      </rPr>
      <t xml:space="preserve"> Population during Month, 2003</t>
    </r>
  </si>
  <si>
    <t>區域別</t>
  </si>
  <si>
    <t>91年1月底</t>
  </si>
  <si>
    <t>91年2月底</t>
  </si>
  <si>
    <t>91年3月底</t>
  </si>
  <si>
    <t>91年4月底</t>
  </si>
  <si>
    <t>91年5月底</t>
  </si>
  <si>
    <t>91年6月底</t>
  </si>
  <si>
    <t>91年7月底</t>
  </si>
  <si>
    <t>91年8月底</t>
  </si>
  <si>
    <t>91年9月底</t>
  </si>
  <si>
    <t>91年10月底</t>
  </si>
  <si>
    <t>91年11月底</t>
  </si>
  <si>
    <t>91年12月底</t>
  </si>
  <si>
    <t>一年增加率(%)</t>
  </si>
  <si>
    <r>
      <t xml:space="preserve">1.9-九十一年各月底各縣市人口數 </t>
    </r>
    <r>
      <rPr>
        <sz val="12"/>
        <rFont val="新細明體"/>
        <family val="1"/>
      </rPr>
      <t xml:space="preserve"> Population during Month, 2002</t>
    </r>
  </si>
  <si>
    <t>90年1月底</t>
  </si>
  <si>
    <t>90年2月底</t>
  </si>
  <si>
    <t>90年3月底</t>
  </si>
  <si>
    <t>90年4月底</t>
  </si>
  <si>
    <t>90年5月底</t>
  </si>
  <si>
    <t>90年6月底</t>
  </si>
  <si>
    <t>90年7月底</t>
  </si>
  <si>
    <t>90年8月底</t>
  </si>
  <si>
    <t>90年9月底</t>
  </si>
  <si>
    <t>90年10月底</t>
  </si>
  <si>
    <t>90年11月底</t>
  </si>
  <si>
    <t>90年12月底</t>
  </si>
  <si>
    <r>
      <t xml:space="preserve">1.9-九十年各月底各縣市人口數 </t>
    </r>
    <r>
      <rPr>
        <sz val="12"/>
        <rFont val="新細明體"/>
        <family val="1"/>
      </rPr>
      <t xml:space="preserve"> Population during Month, 2001</t>
    </r>
  </si>
  <si>
    <r>
      <t xml:space="preserve">1.9-八十九年各月底各縣市人口數 </t>
    </r>
    <r>
      <rPr>
        <sz val="12"/>
        <rFont val="新細明體"/>
        <family val="1"/>
      </rPr>
      <t xml:space="preserve"> Population during Month, 2000</t>
    </r>
  </si>
  <si>
    <t>89年1月底</t>
  </si>
  <si>
    <t>89年2月底</t>
  </si>
  <si>
    <r>
      <t xml:space="preserve">1.9-八十八年各月底各縣市人口數 </t>
    </r>
    <r>
      <rPr>
        <sz val="12"/>
        <rFont val="新細明體"/>
        <family val="1"/>
      </rPr>
      <t xml:space="preserve"> Population during Month, 1999</t>
    </r>
  </si>
  <si>
    <t>88年1月底</t>
  </si>
  <si>
    <t>88年2月底</t>
  </si>
  <si>
    <t>87年1月底</t>
  </si>
  <si>
    <t>87年2月底</t>
  </si>
  <si>
    <t>86年1月底</t>
  </si>
  <si>
    <t>86年2月底</t>
  </si>
  <si>
    <r>
      <t xml:space="preserve">1.9-八十六年各月底各縣市人口數 </t>
    </r>
    <r>
      <rPr>
        <sz val="12"/>
        <rFont val="新細明體"/>
        <family val="1"/>
      </rPr>
      <t xml:space="preserve"> Population during Month, 1997</t>
    </r>
  </si>
  <si>
    <r>
      <t xml:space="preserve">1.9-八十七年各月底各縣市人口數 </t>
    </r>
    <r>
      <rPr>
        <sz val="12"/>
        <rFont val="新細明體"/>
        <family val="1"/>
      </rPr>
      <t xml:space="preserve"> Population during Month, 1998</t>
    </r>
  </si>
  <si>
    <t>85年1月底</t>
  </si>
  <si>
    <t>85年2月底</t>
  </si>
  <si>
    <r>
      <t xml:space="preserve">1.9-八十五年各月底各縣市人口數 </t>
    </r>
    <r>
      <rPr>
        <sz val="12"/>
        <rFont val="新細明體"/>
        <family val="1"/>
      </rPr>
      <t xml:space="preserve"> Population during Month, 1996</t>
    </r>
  </si>
  <si>
    <r>
      <t>1.9-</t>
    </r>
    <r>
      <rPr>
        <sz val="12"/>
        <rFont val="標楷體"/>
        <family val="4"/>
      </rPr>
      <t>歷年底各縣市人口數</t>
    </r>
    <r>
      <rPr>
        <sz val="12"/>
        <rFont val="Times New Roman"/>
        <family val="1"/>
      </rPr>
      <t xml:space="preserve">  Population during Year</t>
    </r>
  </si>
  <si>
    <r>
      <t xml:space="preserve">1.9-九十三年各月底各縣市人口數 </t>
    </r>
    <r>
      <rPr>
        <sz val="12"/>
        <rFont val="新細明體"/>
        <family val="1"/>
      </rPr>
      <t xml:space="preserve"> Population during Month, 2004</t>
    </r>
  </si>
  <si>
    <r>
      <t>9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年底</t>
    </r>
  </si>
  <si>
    <t>End of 2004</t>
  </si>
  <si>
    <t>區域別</t>
  </si>
  <si>
    <t>一年增加數</t>
  </si>
  <si>
    <t>一年增加率(%)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</si>
  <si>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</si>
  <si>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</si>
  <si>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</si>
  <si>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</si>
  <si>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</si>
  <si>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</si>
  <si>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</si>
  <si>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</si>
  <si>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</si>
  <si>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</si>
  <si>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</si>
  <si>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</si>
  <si>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</si>
  <si>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</si>
  <si>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Increase Rate of Year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</si>
  <si>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</si>
  <si>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</si>
  <si>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</si>
  <si>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</si>
  <si>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</si>
  <si>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</si>
  <si>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</si>
  <si>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</si>
  <si>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</si>
  <si>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</si>
  <si>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</si>
  <si>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</si>
  <si>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</si>
  <si>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</si>
  <si>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</si>
  <si>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</si>
  <si>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</si>
  <si>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</si>
  <si>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</si>
  <si>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</si>
  <si>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</si>
  <si>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</si>
  <si>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</si>
  <si>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</si>
  <si>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</si>
  <si>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</si>
  <si>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</si>
  <si>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</si>
  <si>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</si>
  <si>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臺灣地區  Taiwan Area</t>
  </si>
  <si>
    <t>北部區域  the North</t>
  </si>
  <si>
    <t>中部區域  the Middle</t>
  </si>
  <si>
    <t>南部區域  the South</t>
  </si>
  <si>
    <t>東部區域  the East</t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</si>
  <si>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</si>
  <si>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</si>
  <si>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</si>
  <si>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</si>
  <si>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</si>
  <si>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</si>
  <si>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</si>
  <si>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</si>
  <si>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</si>
  <si>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</si>
  <si>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</si>
  <si>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</si>
  <si>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 xml:space="preserve">1.9-九十四年各月底各縣市人口數 </t>
    </r>
    <r>
      <rPr>
        <sz val="12"/>
        <rFont val="新細明體"/>
        <family val="1"/>
      </rPr>
      <t xml:space="preserve"> Population during Month, 2005</t>
    </r>
  </si>
  <si>
    <t>End of 1950</t>
  </si>
  <si>
    <r>
      <t>39</t>
    </r>
    <r>
      <rPr>
        <sz val="9"/>
        <rFont val="細明體"/>
        <family val="3"/>
      </rPr>
      <t>年底</t>
    </r>
  </si>
  <si>
    <r>
      <t>40</t>
    </r>
    <r>
      <rPr>
        <sz val="9"/>
        <rFont val="細明體"/>
        <family val="3"/>
      </rPr>
      <t>年底</t>
    </r>
  </si>
  <si>
    <t>End of 1951</t>
  </si>
  <si>
    <r>
      <t>49</t>
    </r>
    <r>
      <rPr>
        <sz val="9"/>
        <rFont val="細明體"/>
        <family val="3"/>
      </rPr>
      <t>年底</t>
    </r>
  </si>
  <si>
    <t>End of 1960</t>
  </si>
  <si>
    <r>
      <t>50</t>
    </r>
    <r>
      <rPr>
        <sz val="9"/>
        <rFont val="細明體"/>
        <family val="3"/>
      </rPr>
      <t>年底</t>
    </r>
  </si>
  <si>
    <t>End of 1961</t>
  </si>
  <si>
    <t>…</t>
  </si>
  <si>
    <t>…</t>
  </si>
  <si>
    <r>
      <t>說明：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北部區域包括臺北市、基隆市、新竹市、臺北縣、宜蘭縣、桃園縣、新竹縣。</t>
    </r>
  </si>
  <si>
    <r>
      <t>　　　</t>
    </r>
    <r>
      <rPr>
        <sz val="9"/>
        <rFont val="Times New Roman"/>
        <family val="1"/>
      </rPr>
      <t>2.</t>
    </r>
    <r>
      <rPr>
        <sz val="9"/>
        <rFont val="新細明體"/>
        <family val="1"/>
      </rPr>
      <t>中部區域包括臺中市、苗栗縣、臺中縣、彰化縣、南投縣、雲林縣。</t>
    </r>
  </si>
  <si>
    <r>
      <t>　　　</t>
    </r>
    <r>
      <rPr>
        <sz val="9"/>
        <rFont val="Times New Roman"/>
        <family val="1"/>
      </rPr>
      <t>3.</t>
    </r>
    <r>
      <rPr>
        <sz val="9"/>
        <rFont val="新細明體"/>
        <family val="1"/>
      </rPr>
      <t>南部區域包括嘉義市、臺南市、高雄市、嘉義縣、臺南縣、高雄縣、屏東縣、澎湖縣。</t>
    </r>
  </si>
  <si>
    <r>
      <t>　　　</t>
    </r>
    <r>
      <rPr>
        <sz val="9"/>
        <rFont val="Times New Roman"/>
        <family val="1"/>
      </rPr>
      <t>4.</t>
    </r>
    <r>
      <rPr>
        <sz val="9"/>
        <rFont val="新細明體"/>
        <family val="1"/>
      </rPr>
      <t>東部區域包括臺東縣、花蓮縣。</t>
    </r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</si>
  <si>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</si>
  <si>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</si>
  <si>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</si>
  <si>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</si>
  <si>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</si>
  <si>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</si>
  <si>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</si>
  <si>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</si>
  <si>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</si>
  <si>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</si>
  <si>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</si>
  <si>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</si>
  <si>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</si>
  <si>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</si>
  <si>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</si>
  <si>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</si>
  <si>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</si>
  <si>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</si>
  <si>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</si>
  <si>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</si>
  <si>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</si>
  <si>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</si>
  <si>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</si>
  <si>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</si>
  <si>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</si>
  <si>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</si>
  <si>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</si>
  <si>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</si>
  <si>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</si>
  <si>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</si>
  <si>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</si>
  <si>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</si>
  <si>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</si>
  <si>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</si>
  <si>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</si>
  <si>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</si>
  <si>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</si>
  <si>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</si>
  <si>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</si>
  <si>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</si>
  <si>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</si>
  <si>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</si>
  <si>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</si>
  <si>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 xml:space="preserve">1.9-八十四年各月底各縣市人口數 </t>
    </r>
    <r>
      <rPr>
        <sz val="12"/>
        <rFont val="新細明體"/>
        <family val="1"/>
      </rPr>
      <t xml:space="preserve"> Population during Month, 1995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</si>
</sst>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#,##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_);[Red]\(0.00\)"/>
    <numFmt numFmtId="186" formatCode="0.000000000000000_);[Red]\(0.000000000000000\)"/>
  </numFmts>
  <fonts count="17"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b/>
      <sz val="9"/>
      <name val="Times New Roman"/>
      <family val="1"/>
    </font>
    <font>
      <b/>
      <sz val="9"/>
      <color indexed="61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  <font>
      <sz val="9"/>
      <color indexed="61"/>
      <name val="Times New Roman"/>
      <family val="1"/>
    </font>
    <font>
      <sz val="12"/>
      <name val="標楷體"/>
      <family val="4"/>
    </font>
    <font>
      <b/>
      <sz val="9"/>
      <name val="新細明體"/>
      <family val="1"/>
    </font>
    <font>
      <sz val="8"/>
      <name val="新細明體"/>
      <family val="1"/>
    </font>
    <font>
      <sz val="9"/>
      <color indexed="61"/>
      <name val="新細明體"/>
      <family val="1"/>
    </font>
    <font>
      <sz val="12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6" fillId="0" borderId="0" xfId="15" applyNumberFormat="1" applyFont="1" applyBorder="1" applyAlignment="1">
      <alignment horizontal="right"/>
      <protection/>
    </xf>
    <xf numFmtId="3" fontId="7" fillId="0" borderId="0" xfId="15" applyNumberFormat="1" applyFont="1">
      <alignment/>
      <protection/>
    </xf>
    <xf numFmtId="3" fontId="7" fillId="0" borderId="2" xfId="15" applyNumberFormat="1" applyFont="1" applyBorder="1" applyAlignment="1">
      <alignment horizontal="right"/>
      <protection/>
    </xf>
    <xf numFmtId="4" fontId="6" fillId="0" borderId="0" xfId="15" applyNumberFormat="1" applyFont="1" applyBorder="1" applyAlignment="1">
      <alignment horizontal="right"/>
      <protection/>
    </xf>
    <xf numFmtId="2" fontId="8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15" applyFont="1">
      <alignment/>
      <protection/>
    </xf>
    <xf numFmtId="0" fontId="10" fillId="0" borderId="0" xfId="15" applyFo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3" fillId="0" borderId="6" xfId="0" applyFont="1" applyBorder="1" applyAlignment="1">
      <alignment/>
    </xf>
    <xf numFmtId="0" fontId="1" fillId="0" borderId="1" xfId="15" applyFont="1" applyBorder="1" applyAlignment="1">
      <alignment horizontal="left" wrapText="1"/>
      <protection/>
    </xf>
    <xf numFmtId="0" fontId="14" fillId="0" borderId="1" xfId="15" applyFont="1" applyBorder="1" applyAlignment="1">
      <alignment horizontal="left" indent="1"/>
      <protection/>
    </xf>
    <xf numFmtId="0" fontId="14" fillId="0" borderId="1" xfId="15" applyFont="1" applyBorder="1" applyAlignment="1" quotePrefix="1">
      <alignment horizontal="left" indent="1"/>
      <protection/>
    </xf>
    <xf numFmtId="3" fontId="0" fillId="0" borderId="4" xfId="0" applyNumberFormat="1" applyFont="1" applyBorder="1" applyAlignment="1">
      <alignment/>
    </xf>
    <xf numFmtId="3" fontId="6" fillId="0" borderId="1" xfId="15" applyNumberFormat="1" applyFont="1" applyBorder="1" applyAlignment="1">
      <alignment horizontal="right"/>
      <protection/>
    </xf>
    <xf numFmtId="3" fontId="7" fillId="0" borderId="1" xfId="15" applyNumberFormat="1" applyFont="1" applyBorder="1">
      <alignment/>
      <protection/>
    </xf>
    <xf numFmtId="3" fontId="7" fillId="0" borderId="1" xfId="15" applyNumberFormat="1" applyFont="1" applyBorder="1" applyAlignment="1">
      <alignment horizontal="right"/>
      <protection/>
    </xf>
    <xf numFmtId="2" fontId="9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1" fillId="2" borderId="9" xfId="15" applyFont="1" applyFill="1" applyBorder="1" applyAlignment="1">
      <alignment horizontal="left" wrapText="1"/>
      <protection/>
    </xf>
    <xf numFmtId="3" fontId="6" fillId="2" borderId="9" xfId="15" applyNumberFormat="1" applyFont="1" applyFill="1" applyBorder="1" applyAlignment="1">
      <alignment horizontal="right"/>
      <protection/>
    </xf>
    <xf numFmtId="3" fontId="6" fillId="2" borderId="9" xfId="0" applyNumberFormat="1" applyFont="1" applyFill="1" applyBorder="1" applyAlignment="1">
      <alignment/>
    </xf>
    <xf numFmtId="2" fontId="6" fillId="2" borderId="9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11" xfId="15" applyNumberFormat="1" applyFont="1" applyBorder="1" applyAlignment="1">
      <alignment horizontal="right"/>
      <protection/>
    </xf>
    <xf numFmtId="3" fontId="6" fillId="0" borderId="12" xfId="15" applyNumberFormat="1" applyFont="1" applyBorder="1" applyAlignment="1">
      <alignment horizontal="right"/>
      <protection/>
    </xf>
    <xf numFmtId="0" fontId="15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7">
    <cellStyle name="Normal" xfId="0"/>
    <cellStyle name="一般_8812縣市人口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7"/>
  <sheetViews>
    <sheetView workbookViewId="0" topLeftCell="A1">
      <pane xSplit="1" topLeftCell="B1" activePane="topRight" state="frozen"/>
      <selection pane="topLeft" activeCell="A1" sqref="A1"/>
      <selection pane="topRight" activeCell="C12" sqref="C12"/>
    </sheetView>
  </sheetViews>
  <sheetFormatPr defaultColWidth="9.33203125" defaultRowHeight="12"/>
  <cols>
    <col min="1" max="1" width="26.83203125" style="20" customWidth="1"/>
    <col min="2" max="41" width="10.66015625" style="20" customWidth="1"/>
    <col min="42" max="44" width="12.16015625" style="20" customWidth="1"/>
    <col min="45" max="16384" width="9.33203125" style="20" customWidth="1"/>
  </cols>
  <sheetData>
    <row r="1" spans="1:42" s="1" customFormat="1" ht="18.75" customHeight="1">
      <c r="A1" s="73" t="s">
        <v>258</v>
      </c>
      <c r="B1" s="73"/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</row>
    <row r="2" spans="1:44" s="17" customFormat="1" ht="12">
      <c r="A2" s="43" t="s">
        <v>196</v>
      </c>
      <c r="B2" s="25" t="s">
        <v>328</v>
      </c>
      <c r="C2" s="25" t="s">
        <v>329</v>
      </c>
      <c r="D2" s="25" t="s">
        <v>331</v>
      </c>
      <c r="E2" s="25" t="s">
        <v>333</v>
      </c>
      <c r="F2" s="25" t="s">
        <v>88</v>
      </c>
      <c r="G2" s="25" t="s">
        <v>78</v>
      </c>
      <c r="H2" s="25" t="s">
        <v>79</v>
      </c>
      <c r="I2" s="25" t="s">
        <v>80</v>
      </c>
      <c r="J2" s="25" t="s">
        <v>81</v>
      </c>
      <c r="K2" s="25" t="s">
        <v>82</v>
      </c>
      <c r="L2" s="25" t="s">
        <v>83</v>
      </c>
      <c r="M2" s="25" t="s">
        <v>84</v>
      </c>
      <c r="N2" s="25" t="s">
        <v>85</v>
      </c>
      <c r="O2" s="25" t="s">
        <v>86</v>
      </c>
      <c r="P2" s="25" t="s">
        <v>87</v>
      </c>
      <c r="Q2" s="26" t="s">
        <v>52</v>
      </c>
      <c r="R2" s="26" t="s">
        <v>53</v>
      </c>
      <c r="S2" s="26" t="s">
        <v>54</v>
      </c>
      <c r="T2" s="26" t="s">
        <v>55</v>
      </c>
      <c r="U2" s="26" t="s">
        <v>56</v>
      </c>
      <c r="V2" s="26" t="s">
        <v>57</v>
      </c>
      <c r="W2" s="26" t="s">
        <v>58</v>
      </c>
      <c r="X2" s="26" t="s">
        <v>59</v>
      </c>
      <c r="Y2" s="26" t="s">
        <v>60</v>
      </c>
      <c r="Z2" s="26" t="s">
        <v>61</v>
      </c>
      <c r="AA2" s="26" t="s">
        <v>62</v>
      </c>
      <c r="AB2" s="26" t="s">
        <v>63</v>
      </c>
      <c r="AC2" s="26" t="s">
        <v>64</v>
      </c>
      <c r="AD2" s="26" t="s">
        <v>65</v>
      </c>
      <c r="AE2" s="26" t="s">
        <v>66</v>
      </c>
      <c r="AF2" s="26" t="s">
        <v>67</v>
      </c>
      <c r="AG2" s="26" t="s">
        <v>68</v>
      </c>
      <c r="AH2" s="26" t="s">
        <v>69</v>
      </c>
      <c r="AI2" s="26" t="s">
        <v>70</v>
      </c>
      <c r="AJ2" s="26" t="s">
        <v>71</v>
      </c>
      <c r="AK2" s="26" t="s">
        <v>72</v>
      </c>
      <c r="AL2" s="26" t="s">
        <v>73</v>
      </c>
      <c r="AM2" s="26" t="s">
        <v>74</v>
      </c>
      <c r="AN2" s="26" t="s">
        <v>75</v>
      </c>
      <c r="AO2" s="26" t="s">
        <v>76</v>
      </c>
      <c r="AP2" s="26" t="s">
        <v>77</v>
      </c>
      <c r="AQ2" s="26" t="s">
        <v>103</v>
      </c>
      <c r="AR2" s="26" t="s">
        <v>260</v>
      </c>
    </row>
    <row r="3" spans="1:44" s="28" customFormat="1" ht="12">
      <c r="A3" s="44" t="s">
        <v>197</v>
      </c>
      <c r="B3" s="27" t="s">
        <v>327</v>
      </c>
      <c r="C3" s="27" t="s">
        <v>330</v>
      </c>
      <c r="D3" s="27" t="s">
        <v>332</v>
      </c>
      <c r="E3" s="27" t="s">
        <v>334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7" t="s">
        <v>122</v>
      </c>
      <c r="L3" s="27" t="s">
        <v>123</v>
      </c>
      <c r="M3" s="27" t="s">
        <v>124</v>
      </c>
      <c r="N3" s="27" t="s">
        <v>125</v>
      </c>
      <c r="O3" s="27" t="s">
        <v>126</v>
      </c>
      <c r="P3" s="27" t="s">
        <v>127</v>
      </c>
      <c r="Q3" s="27" t="s">
        <v>128</v>
      </c>
      <c r="R3" s="27" t="s">
        <v>129</v>
      </c>
      <c r="S3" s="27" t="s">
        <v>130</v>
      </c>
      <c r="T3" s="27" t="s">
        <v>131</v>
      </c>
      <c r="U3" s="27" t="s">
        <v>132</v>
      </c>
      <c r="V3" s="27" t="s">
        <v>133</v>
      </c>
      <c r="W3" s="27" t="s">
        <v>134</v>
      </c>
      <c r="X3" s="27" t="s">
        <v>135</v>
      </c>
      <c r="Y3" s="27" t="s">
        <v>136</v>
      </c>
      <c r="Z3" s="27" t="s">
        <v>137</v>
      </c>
      <c r="AA3" s="27" t="s">
        <v>138</v>
      </c>
      <c r="AB3" s="27" t="s">
        <v>139</v>
      </c>
      <c r="AC3" s="27" t="s">
        <v>140</v>
      </c>
      <c r="AD3" s="27" t="s">
        <v>141</v>
      </c>
      <c r="AE3" s="27" t="s">
        <v>142</v>
      </c>
      <c r="AF3" s="27" t="s">
        <v>143</v>
      </c>
      <c r="AG3" s="27" t="s">
        <v>144</v>
      </c>
      <c r="AH3" s="27" t="s">
        <v>145</v>
      </c>
      <c r="AI3" s="27" t="s">
        <v>146</v>
      </c>
      <c r="AJ3" s="27" t="s">
        <v>147</v>
      </c>
      <c r="AK3" s="27" t="s">
        <v>148</v>
      </c>
      <c r="AL3" s="27" t="s">
        <v>149</v>
      </c>
      <c r="AM3" s="27" t="s">
        <v>150</v>
      </c>
      <c r="AN3" s="27" t="s">
        <v>151</v>
      </c>
      <c r="AO3" s="27" t="s">
        <v>152</v>
      </c>
      <c r="AP3" s="27" t="s">
        <v>153</v>
      </c>
      <c r="AQ3" s="27" t="s">
        <v>154</v>
      </c>
      <c r="AR3" s="27" t="s">
        <v>261</v>
      </c>
    </row>
    <row r="4" spans="1:44" s="1" customFormat="1" ht="13.5" customHeight="1">
      <c r="A4" s="29" t="s">
        <v>155</v>
      </c>
      <c r="B4" s="13"/>
      <c r="C4" s="13"/>
      <c r="D4" s="13"/>
      <c r="E4" s="13"/>
      <c r="F4" s="13">
        <v>13049605</v>
      </c>
      <c r="G4" s="13">
        <v>13371083</v>
      </c>
      <c r="H4" s="13">
        <v>13725991</v>
      </c>
      <c r="I4" s="13">
        <v>14389591</v>
      </c>
      <c r="J4" s="13">
        <v>14753911</v>
      </c>
      <c r="K4" s="13">
        <v>15073216</v>
      </c>
      <c r="L4" s="13">
        <v>15367774</v>
      </c>
      <c r="M4" s="13">
        <v>15642467</v>
      </c>
      <c r="N4" s="13">
        <v>15927167</v>
      </c>
      <c r="O4" s="13">
        <v>16223089</v>
      </c>
      <c r="P4" s="13">
        <v>16579737</v>
      </c>
      <c r="Q4" s="13">
        <v>16882053</v>
      </c>
      <c r="R4" s="13">
        <v>17202491</v>
      </c>
      <c r="S4" s="13">
        <v>17543067</v>
      </c>
      <c r="T4" s="13">
        <v>17866008</v>
      </c>
      <c r="U4" s="13">
        <v>18193955</v>
      </c>
      <c r="V4" s="13">
        <v>18515754</v>
      </c>
      <c r="W4" s="13">
        <v>18790538</v>
      </c>
      <c r="X4" s="13">
        <v>19069194</v>
      </c>
      <c r="Y4" s="13">
        <v>19313825</v>
      </c>
      <c r="Z4" s="13">
        <v>19509082</v>
      </c>
      <c r="AA4" s="13">
        <v>19725010</v>
      </c>
      <c r="AB4" s="13">
        <v>19954397</v>
      </c>
      <c r="AC4" s="13">
        <v>20156587</v>
      </c>
      <c r="AD4" s="13">
        <v>20401305</v>
      </c>
      <c r="AE4" s="13">
        <v>20605831</v>
      </c>
      <c r="AF4" s="13">
        <v>20802622</v>
      </c>
      <c r="AG4" s="13">
        <v>20995416</v>
      </c>
      <c r="AH4" s="13">
        <v>21177874</v>
      </c>
      <c r="AI4" s="13">
        <v>21357431</v>
      </c>
      <c r="AJ4" s="13">
        <v>21525433</v>
      </c>
      <c r="AK4" s="13">
        <v>21742815</v>
      </c>
      <c r="AL4" s="13">
        <v>21928591</v>
      </c>
      <c r="AM4" s="13">
        <v>22092387</v>
      </c>
      <c r="AN4" s="13">
        <v>22276672</v>
      </c>
      <c r="AO4" s="13">
        <v>22405568</v>
      </c>
      <c r="AP4" s="13">
        <v>22520776</v>
      </c>
      <c r="AQ4" s="13">
        <v>22604550</v>
      </c>
      <c r="AR4" s="13">
        <v>22689122</v>
      </c>
    </row>
    <row r="5" spans="1:44" s="1" customFormat="1" ht="13.5" customHeight="1">
      <c r="A5" s="30" t="s">
        <v>156</v>
      </c>
      <c r="B5" s="13">
        <v>7554399</v>
      </c>
      <c r="C5" s="13">
        <v>7869247</v>
      </c>
      <c r="D5" s="13">
        <f>SUM(D6,D28,D29,D33)</f>
        <v>10792202</v>
      </c>
      <c r="E5" s="13">
        <f>SUM(E6,E28,E29,E33)</f>
        <v>11149139</v>
      </c>
      <c r="F5" s="13">
        <v>12992763</v>
      </c>
      <c r="G5" s="13">
        <v>13296571</v>
      </c>
      <c r="H5" s="13">
        <v>13650370</v>
      </c>
      <c r="I5" s="13">
        <v>14312477</v>
      </c>
      <c r="J5" s="13">
        <v>14675964</v>
      </c>
      <c r="K5" s="13">
        <v>14994823</v>
      </c>
      <c r="L5" s="13">
        <v>15289048</v>
      </c>
      <c r="M5" s="13">
        <v>15564830</v>
      </c>
      <c r="N5" s="13">
        <v>15852224</v>
      </c>
      <c r="O5" s="13">
        <v>16149702</v>
      </c>
      <c r="P5" s="13">
        <v>16508190</v>
      </c>
      <c r="Q5" s="13">
        <v>16813127</v>
      </c>
      <c r="R5" s="13">
        <v>17135714</v>
      </c>
      <c r="S5" s="13">
        <v>17479314</v>
      </c>
      <c r="T5" s="13">
        <v>17805067</v>
      </c>
      <c r="U5" s="13">
        <v>18135508</v>
      </c>
      <c r="V5" s="13">
        <v>18457923</v>
      </c>
      <c r="W5" s="13">
        <v>18732938</v>
      </c>
      <c r="X5" s="13">
        <v>19012512</v>
      </c>
      <c r="Y5" s="13">
        <v>19258053</v>
      </c>
      <c r="Z5" s="13">
        <v>19454610</v>
      </c>
      <c r="AA5" s="13">
        <v>19672612</v>
      </c>
      <c r="AB5" s="13">
        <v>19903812</v>
      </c>
      <c r="AC5" s="13">
        <v>20107440</v>
      </c>
      <c r="AD5" s="13">
        <v>20352966</v>
      </c>
      <c r="AE5" s="13">
        <v>20556842</v>
      </c>
      <c r="AF5" s="13">
        <v>20752494</v>
      </c>
      <c r="AG5" s="13">
        <v>20944006</v>
      </c>
      <c r="AH5" s="13">
        <v>21125792</v>
      </c>
      <c r="AI5" s="13">
        <v>21304181</v>
      </c>
      <c r="AJ5" s="13">
        <v>21471448</v>
      </c>
      <c r="AK5" s="13">
        <v>21683316</v>
      </c>
      <c r="AL5" s="13">
        <v>21870876</v>
      </c>
      <c r="AM5" s="13">
        <v>22034096</v>
      </c>
      <c r="AN5" s="13">
        <v>22216107</v>
      </c>
      <c r="AO5" s="13">
        <v>22339759</v>
      </c>
      <c r="AP5" s="13">
        <v>22453080</v>
      </c>
      <c r="AQ5" s="13">
        <v>22534761</v>
      </c>
      <c r="AR5" s="13">
        <v>22615307</v>
      </c>
    </row>
    <row r="6" spans="1:44" s="1" customFormat="1" ht="13.5" customHeight="1">
      <c r="A6" s="30" t="s">
        <v>157</v>
      </c>
      <c r="B6" s="13"/>
      <c r="C6" s="13"/>
      <c r="D6" s="13">
        <f>SUM(D7:D27)</f>
        <v>9317581</v>
      </c>
      <c r="E6" s="13">
        <f>SUM(E7:E27)</f>
        <v>9605625</v>
      </c>
      <c r="F6" s="13">
        <v>11029103</v>
      </c>
      <c r="G6" s="13">
        <v>11402783</v>
      </c>
      <c r="H6" s="13">
        <v>12045827</v>
      </c>
      <c r="I6" s="13">
        <v>11838252</v>
      </c>
      <c r="J6" s="13">
        <v>12906396</v>
      </c>
      <c r="K6" s="13">
        <v>12283358</v>
      </c>
      <c r="L6" s="13">
        <v>12473454</v>
      </c>
      <c r="M6" s="13">
        <v>12666098</v>
      </c>
      <c r="N6" s="13">
        <v>12875792</v>
      </c>
      <c r="O6" s="13">
        <v>13107465</v>
      </c>
      <c r="P6" s="13">
        <v>13399002</v>
      </c>
      <c r="Q6" s="13">
        <v>13644138</v>
      </c>
      <c r="R6" s="13">
        <v>13908312</v>
      </c>
      <c r="S6" s="13">
        <v>14110100</v>
      </c>
      <c r="T6" s="13">
        <v>14382517</v>
      </c>
      <c r="U6" s="13">
        <v>14637071</v>
      </c>
      <c r="V6" s="13">
        <v>14882107</v>
      </c>
      <c r="W6" s="13">
        <v>15082821</v>
      </c>
      <c r="X6" s="13">
        <v>15277678</v>
      </c>
      <c r="Y6" s="13">
        <v>15447584</v>
      </c>
      <c r="Z6" s="13">
        <v>15558878</v>
      </c>
      <c r="AA6" s="13">
        <v>15692715</v>
      </c>
      <c r="AB6" s="13">
        <v>15859869</v>
      </c>
      <c r="AC6" s="13">
        <v>16030531</v>
      </c>
      <c r="AD6" s="13">
        <v>16246584</v>
      </c>
      <c r="AE6" s="13">
        <v>16442425</v>
      </c>
      <c r="AF6" s="13">
        <v>16650512</v>
      </c>
      <c r="AG6" s="13">
        <v>16885412</v>
      </c>
      <c r="AH6" s="13">
        <v>17055966</v>
      </c>
      <c r="AI6" s="13">
        <v>17245283</v>
      </c>
      <c r="AJ6" s="13">
        <v>17432453</v>
      </c>
      <c r="AK6" s="13">
        <v>17648681</v>
      </c>
      <c r="AL6" s="13">
        <v>17768635</v>
      </c>
      <c r="AM6" s="13">
        <v>17917279</v>
      </c>
      <c r="AN6" s="13">
        <v>18079073</v>
      </c>
      <c r="AO6" s="13">
        <v>18211500</v>
      </c>
      <c r="AP6" s="13">
        <v>18301714</v>
      </c>
      <c r="AQ6" s="13">
        <v>18398273</v>
      </c>
      <c r="AR6" s="13">
        <v>18480158</v>
      </c>
    </row>
    <row r="7" spans="1:44" s="1" customFormat="1" ht="13.5" customHeight="1">
      <c r="A7" s="31" t="s">
        <v>158</v>
      </c>
      <c r="B7" s="13"/>
      <c r="C7" s="13"/>
      <c r="D7" s="13">
        <v>829012</v>
      </c>
      <c r="E7" s="13">
        <v>870822</v>
      </c>
      <c r="F7" s="13">
        <v>1123354</v>
      </c>
      <c r="G7" s="13">
        <v>1174948</v>
      </c>
      <c r="H7" s="13">
        <v>1093677</v>
      </c>
      <c r="I7" s="13">
        <v>1169579</v>
      </c>
      <c r="J7" s="13">
        <v>1240576</v>
      </c>
      <c r="K7" s="13">
        <v>1301513</v>
      </c>
      <c r="L7" s="13">
        <v>1362863</v>
      </c>
      <c r="M7" s="13">
        <v>1444663</v>
      </c>
      <c r="N7" s="13">
        <v>1531336</v>
      </c>
      <c r="O7" s="13">
        <v>1629105</v>
      </c>
      <c r="P7" s="13">
        <v>1757238</v>
      </c>
      <c r="Q7" s="13">
        <v>1871774</v>
      </c>
      <c r="R7" s="13">
        <v>2006804</v>
      </c>
      <c r="S7" s="13">
        <v>2135007</v>
      </c>
      <c r="T7" s="13">
        <v>2258757</v>
      </c>
      <c r="U7" s="13">
        <v>2354858</v>
      </c>
      <c r="V7" s="13">
        <v>2445129</v>
      </c>
      <c r="W7" s="13">
        <v>2514191</v>
      </c>
      <c r="X7" s="13">
        <v>2588396</v>
      </c>
      <c r="Y7" s="13">
        <v>2663683</v>
      </c>
      <c r="Z7" s="13">
        <v>2727510</v>
      </c>
      <c r="AA7" s="13">
        <v>2800881</v>
      </c>
      <c r="AB7" s="13">
        <v>2888326</v>
      </c>
      <c r="AC7" s="13">
        <v>2970205</v>
      </c>
      <c r="AD7" s="13">
        <v>3048034</v>
      </c>
      <c r="AE7" s="13">
        <v>3107278</v>
      </c>
      <c r="AF7" s="13">
        <v>3162346</v>
      </c>
      <c r="AG7" s="13">
        <v>3222629</v>
      </c>
      <c r="AH7" s="13">
        <v>3260731</v>
      </c>
      <c r="AI7" s="13">
        <v>3305615</v>
      </c>
      <c r="AJ7" s="13">
        <v>3355299</v>
      </c>
      <c r="AK7" s="13">
        <v>3420535</v>
      </c>
      <c r="AL7" s="13">
        <v>3459624</v>
      </c>
      <c r="AM7" s="13">
        <v>3510917</v>
      </c>
      <c r="AN7" s="13">
        <v>3567896</v>
      </c>
      <c r="AO7" s="13">
        <v>3610252</v>
      </c>
      <c r="AP7" s="13">
        <v>3641446</v>
      </c>
      <c r="AQ7" s="13">
        <v>3676533</v>
      </c>
      <c r="AR7" s="13">
        <v>3708099</v>
      </c>
    </row>
    <row r="8" spans="1:44" s="1" customFormat="1" ht="13.5" customHeight="1">
      <c r="A8" s="31" t="s">
        <v>159</v>
      </c>
      <c r="B8" s="13"/>
      <c r="C8" s="13"/>
      <c r="D8" s="13">
        <v>339456</v>
      </c>
      <c r="E8" s="13">
        <v>348287</v>
      </c>
      <c r="F8" s="13">
        <v>384420</v>
      </c>
      <c r="G8" s="13">
        <v>389816</v>
      </c>
      <c r="H8" s="13">
        <v>393184</v>
      </c>
      <c r="I8" s="13">
        <v>406763</v>
      </c>
      <c r="J8" s="13">
        <v>412787</v>
      </c>
      <c r="K8" s="13">
        <v>416335</v>
      </c>
      <c r="L8" s="13">
        <v>420099</v>
      </c>
      <c r="M8" s="13">
        <v>421531</v>
      </c>
      <c r="N8" s="13">
        <v>424689</v>
      </c>
      <c r="O8" s="13">
        <v>427655</v>
      </c>
      <c r="P8" s="13">
        <v>431291</v>
      </c>
      <c r="Q8" s="13">
        <v>435184</v>
      </c>
      <c r="R8" s="13">
        <v>438004</v>
      </c>
      <c r="S8" s="13">
        <v>440366</v>
      </c>
      <c r="T8" s="13">
        <v>442988</v>
      </c>
      <c r="U8" s="13">
        <v>445472</v>
      </c>
      <c r="V8" s="13">
        <v>447105</v>
      </c>
      <c r="W8" s="13">
        <v>447707</v>
      </c>
      <c r="X8" s="13">
        <v>449833</v>
      </c>
      <c r="Y8" s="13">
        <v>449981</v>
      </c>
      <c r="Z8" s="13">
        <v>448418</v>
      </c>
      <c r="AA8" s="13">
        <v>447467</v>
      </c>
      <c r="AB8" s="13">
        <v>447643</v>
      </c>
      <c r="AC8" s="13">
        <v>448430</v>
      </c>
      <c r="AD8" s="13">
        <v>450943</v>
      </c>
      <c r="AE8" s="13">
        <v>453765</v>
      </c>
      <c r="AF8" s="13">
        <v>456857</v>
      </c>
      <c r="AG8" s="13">
        <v>462509</v>
      </c>
      <c r="AH8" s="13">
        <v>464359</v>
      </c>
      <c r="AI8" s="13">
        <v>465043</v>
      </c>
      <c r="AJ8" s="13">
        <v>465120</v>
      </c>
      <c r="AK8" s="13">
        <v>466603</v>
      </c>
      <c r="AL8" s="13">
        <v>465627</v>
      </c>
      <c r="AM8" s="13">
        <v>465004</v>
      </c>
      <c r="AN8" s="13">
        <v>465186</v>
      </c>
      <c r="AO8" s="13">
        <v>465799</v>
      </c>
      <c r="AP8" s="13">
        <v>464107</v>
      </c>
      <c r="AQ8" s="13">
        <v>463285</v>
      </c>
      <c r="AR8" s="13">
        <v>462286</v>
      </c>
    </row>
    <row r="9" spans="1:44" s="1" customFormat="1" ht="13.5" customHeight="1">
      <c r="A9" s="31" t="s">
        <v>160</v>
      </c>
      <c r="B9" s="13"/>
      <c r="C9" s="13"/>
      <c r="D9" s="13">
        <v>489676</v>
      </c>
      <c r="E9" s="13">
        <v>506196</v>
      </c>
      <c r="F9" s="13">
        <v>609979</v>
      </c>
      <c r="G9" s="13">
        <v>626721</v>
      </c>
      <c r="H9" s="13">
        <v>649792</v>
      </c>
      <c r="I9" s="13">
        <v>700676</v>
      </c>
      <c r="J9" s="13">
        <v>726750</v>
      </c>
      <c r="K9" s="13">
        <v>748404</v>
      </c>
      <c r="L9" s="13">
        <v>775713</v>
      </c>
      <c r="M9" s="13">
        <v>805665</v>
      </c>
      <c r="N9" s="13">
        <v>834049</v>
      </c>
      <c r="O9" s="13">
        <v>861792</v>
      </c>
      <c r="P9" s="13">
        <v>896426</v>
      </c>
      <c r="Q9" s="13">
        <v>931597</v>
      </c>
      <c r="R9" s="13">
        <v>969620</v>
      </c>
      <c r="S9" s="13">
        <v>1013033</v>
      </c>
      <c r="T9" s="13">
        <v>1052800</v>
      </c>
      <c r="U9" s="13">
        <v>1093621</v>
      </c>
      <c r="V9" s="13">
        <v>1129576</v>
      </c>
      <c r="W9" s="13">
        <v>1160709</v>
      </c>
      <c r="X9" s="13">
        <v>1189752</v>
      </c>
      <c r="Y9" s="13">
        <v>1211249</v>
      </c>
      <c r="Z9" s="13">
        <v>1232209</v>
      </c>
      <c r="AA9" s="13">
        <v>1259503</v>
      </c>
      <c r="AB9" s="13">
        <v>1288626</v>
      </c>
      <c r="AC9" s="13">
        <v>1320359</v>
      </c>
      <c r="AD9" s="13">
        <v>1355175</v>
      </c>
      <c r="AE9" s="13">
        <v>1385165</v>
      </c>
      <c r="AF9" s="13">
        <v>1415546</v>
      </c>
      <c r="AG9" s="13">
        <v>1448186</v>
      </c>
      <c r="AH9" s="13">
        <v>1483955</v>
      </c>
      <c r="AI9" s="13">
        <v>1524127</v>
      </c>
      <c r="AJ9" s="13">
        <v>1570456</v>
      </c>
      <c r="AK9" s="13">
        <v>1614471</v>
      </c>
      <c r="AL9" s="13">
        <v>1650984</v>
      </c>
      <c r="AM9" s="13">
        <v>1691292</v>
      </c>
      <c r="AN9" s="13">
        <v>1732617</v>
      </c>
      <c r="AO9" s="13">
        <v>1762963</v>
      </c>
      <c r="AP9" s="13">
        <v>1792603</v>
      </c>
      <c r="AQ9" s="13">
        <v>1822075</v>
      </c>
      <c r="AR9" s="13">
        <v>1853029</v>
      </c>
    </row>
    <row r="10" spans="1:44" s="1" customFormat="1" ht="13.5" customHeight="1">
      <c r="A10" s="31" t="s">
        <v>161</v>
      </c>
      <c r="B10" s="13"/>
      <c r="C10" s="13"/>
      <c r="D10" s="13">
        <v>464792</v>
      </c>
      <c r="E10" s="13">
        <v>477276</v>
      </c>
      <c r="F10" s="13">
        <v>534877</v>
      </c>
      <c r="G10" s="13">
        <v>543065</v>
      </c>
      <c r="H10" s="13">
        <v>550074</v>
      </c>
      <c r="I10" s="13">
        <v>577659</v>
      </c>
      <c r="J10" s="13">
        <v>587652</v>
      </c>
      <c r="K10" s="13">
        <v>597593</v>
      </c>
      <c r="L10" s="13">
        <v>605853</v>
      </c>
      <c r="M10" s="13">
        <v>610889</v>
      </c>
      <c r="N10" s="13">
        <v>615449</v>
      </c>
      <c r="O10" s="13">
        <v>617311</v>
      </c>
      <c r="P10" s="13">
        <v>623780</v>
      </c>
      <c r="Q10" s="13">
        <v>629800</v>
      </c>
      <c r="R10" s="13">
        <v>632425</v>
      </c>
      <c r="S10" s="13">
        <v>636272</v>
      </c>
      <c r="T10" s="13">
        <v>641937</v>
      </c>
      <c r="U10" s="13">
        <v>648145</v>
      </c>
      <c r="V10" s="13">
        <v>364864</v>
      </c>
      <c r="W10" s="13">
        <v>365837</v>
      </c>
      <c r="X10" s="13">
        <v>366084</v>
      </c>
      <c r="Y10" s="13">
        <v>366566</v>
      </c>
      <c r="Z10" s="13">
        <v>367019</v>
      </c>
      <c r="AA10" s="13">
        <v>366610</v>
      </c>
      <c r="AB10" s="13">
        <v>368228</v>
      </c>
      <c r="AC10" s="13">
        <v>370753</v>
      </c>
      <c r="AD10" s="13">
        <v>374492</v>
      </c>
      <c r="AE10" s="13">
        <v>379443</v>
      </c>
      <c r="AF10" s="13">
        <v>385668</v>
      </c>
      <c r="AG10" s="13">
        <v>393030</v>
      </c>
      <c r="AH10" s="13">
        <v>401188</v>
      </c>
      <c r="AI10" s="13">
        <v>408577</v>
      </c>
      <c r="AJ10" s="13">
        <v>414932</v>
      </c>
      <c r="AK10" s="13">
        <v>421721</v>
      </c>
      <c r="AL10" s="13">
        <v>427980</v>
      </c>
      <c r="AM10" s="13">
        <v>433767</v>
      </c>
      <c r="AN10" s="13">
        <v>439713</v>
      </c>
      <c r="AO10" s="13">
        <v>446300</v>
      </c>
      <c r="AP10" s="13">
        <v>452679</v>
      </c>
      <c r="AQ10" s="13">
        <v>459287</v>
      </c>
      <c r="AR10" s="13">
        <v>467246</v>
      </c>
    </row>
    <row r="11" spans="1:44" s="1" customFormat="1" ht="13.5" customHeight="1">
      <c r="A11" s="31" t="s">
        <v>162</v>
      </c>
      <c r="B11" s="13"/>
      <c r="C11" s="13"/>
      <c r="D11" s="13">
        <v>435084</v>
      </c>
      <c r="E11" s="13">
        <v>443823</v>
      </c>
      <c r="F11" s="13">
        <v>487317</v>
      </c>
      <c r="G11" s="13">
        <v>493166</v>
      </c>
      <c r="H11" s="13">
        <v>499651</v>
      </c>
      <c r="I11" s="13">
        <v>518224</v>
      </c>
      <c r="J11" s="13">
        <v>524744</v>
      </c>
      <c r="K11" s="13">
        <v>530422</v>
      </c>
      <c r="L11" s="13">
        <v>534238</v>
      </c>
      <c r="M11" s="13">
        <v>536646</v>
      </c>
      <c r="N11" s="13">
        <v>537389</v>
      </c>
      <c r="O11" s="13">
        <v>538820</v>
      </c>
      <c r="P11" s="13">
        <v>541652</v>
      </c>
      <c r="Q11" s="13">
        <v>542558</v>
      </c>
      <c r="R11" s="13">
        <v>542504</v>
      </c>
      <c r="S11" s="13">
        <v>541680</v>
      </c>
      <c r="T11" s="13">
        <v>542745</v>
      </c>
      <c r="U11" s="13">
        <v>545608</v>
      </c>
      <c r="V11" s="13">
        <v>548184</v>
      </c>
      <c r="W11" s="13">
        <v>548790</v>
      </c>
      <c r="X11" s="13">
        <v>549973</v>
      </c>
      <c r="Y11" s="13">
        <v>550343</v>
      </c>
      <c r="Z11" s="13">
        <v>548187</v>
      </c>
      <c r="AA11" s="13">
        <v>546004</v>
      </c>
      <c r="AB11" s="13">
        <v>545978</v>
      </c>
      <c r="AC11" s="13">
        <v>545937</v>
      </c>
      <c r="AD11" s="13">
        <v>547609</v>
      </c>
      <c r="AE11" s="13">
        <v>551016</v>
      </c>
      <c r="AF11" s="13">
        <v>553557</v>
      </c>
      <c r="AG11" s="13">
        <v>556188</v>
      </c>
      <c r="AH11" s="13">
        <v>558191</v>
      </c>
      <c r="AI11" s="13">
        <v>560128</v>
      </c>
      <c r="AJ11" s="13">
        <v>560099</v>
      </c>
      <c r="AK11" s="13">
        <v>560344</v>
      </c>
      <c r="AL11" s="13">
        <v>559858</v>
      </c>
      <c r="AM11" s="13">
        <v>559804</v>
      </c>
      <c r="AN11" s="13">
        <v>559703</v>
      </c>
      <c r="AO11" s="13">
        <v>560640</v>
      </c>
      <c r="AP11" s="13">
        <v>560766</v>
      </c>
      <c r="AQ11" s="13">
        <v>560903</v>
      </c>
      <c r="AR11" s="13">
        <v>560643</v>
      </c>
    </row>
    <row r="12" spans="1:44" s="1" customFormat="1" ht="13.5" customHeight="1">
      <c r="A12" s="31" t="s">
        <v>163</v>
      </c>
      <c r="B12" s="13"/>
      <c r="C12" s="13"/>
      <c r="D12" s="13">
        <v>605437</v>
      </c>
      <c r="E12" s="13">
        <v>621834</v>
      </c>
      <c r="F12" s="13">
        <v>704290</v>
      </c>
      <c r="G12" s="13">
        <v>711276</v>
      </c>
      <c r="H12" s="13">
        <v>729210</v>
      </c>
      <c r="I12" s="13">
        <v>769435</v>
      </c>
      <c r="J12" s="13">
        <v>785903</v>
      </c>
      <c r="K12" s="13">
        <v>800225</v>
      </c>
      <c r="L12" s="13">
        <v>813781</v>
      </c>
      <c r="M12" s="13">
        <v>828402</v>
      </c>
      <c r="N12" s="13">
        <v>842359</v>
      </c>
      <c r="O12" s="13">
        <v>861606</v>
      </c>
      <c r="P12" s="13">
        <v>886788</v>
      </c>
      <c r="Q12" s="13">
        <v>913025</v>
      </c>
      <c r="R12" s="13">
        <v>940917</v>
      </c>
      <c r="S12" s="13">
        <v>975718</v>
      </c>
      <c r="T12" s="13">
        <v>1013176</v>
      </c>
      <c r="U12" s="13">
        <v>1044058</v>
      </c>
      <c r="V12" s="13">
        <v>1071310</v>
      </c>
      <c r="W12" s="13">
        <v>1094776</v>
      </c>
      <c r="X12" s="13">
        <v>1120499</v>
      </c>
      <c r="Y12" s="13">
        <v>1142189</v>
      </c>
      <c r="Z12" s="13">
        <v>1161025</v>
      </c>
      <c r="AA12" s="13">
        <v>1183490</v>
      </c>
      <c r="AB12" s="13">
        <v>1210475</v>
      </c>
      <c r="AC12" s="13">
        <v>1230869</v>
      </c>
      <c r="AD12" s="13">
        <v>1258157</v>
      </c>
      <c r="AE12" s="13">
        <v>1286839</v>
      </c>
      <c r="AF12" s="13">
        <v>1317505</v>
      </c>
      <c r="AG12" s="13">
        <v>1351251</v>
      </c>
      <c r="AH12" s="13">
        <v>1379949</v>
      </c>
      <c r="AI12" s="13">
        <v>1404729</v>
      </c>
      <c r="AJ12" s="13">
        <v>1427378</v>
      </c>
      <c r="AK12" s="13">
        <v>1447761</v>
      </c>
      <c r="AL12" s="13">
        <v>1467579</v>
      </c>
      <c r="AM12" s="13">
        <v>1481407</v>
      </c>
      <c r="AN12" s="13">
        <v>1494308</v>
      </c>
      <c r="AO12" s="13">
        <v>1502274</v>
      </c>
      <c r="AP12" s="13">
        <v>1511789</v>
      </c>
      <c r="AQ12" s="13">
        <v>1520376</v>
      </c>
      <c r="AR12" s="13">
        <v>1527040</v>
      </c>
    </row>
    <row r="13" spans="1:44" s="1" customFormat="1" ht="13.5" customHeight="1">
      <c r="A13" s="31" t="s">
        <v>164</v>
      </c>
      <c r="B13" s="13"/>
      <c r="C13" s="13"/>
      <c r="D13" s="66">
        <v>880684</v>
      </c>
      <c r="E13" s="66">
        <v>898565</v>
      </c>
      <c r="F13" s="13">
        <v>991538</v>
      </c>
      <c r="G13" s="13">
        <v>999948</v>
      </c>
      <c r="H13" s="13">
        <v>1008331</v>
      </c>
      <c r="I13" s="13">
        <v>1036950</v>
      </c>
      <c r="J13" s="13">
        <v>1050246</v>
      </c>
      <c r="K13" s="13">
        <v>1063242</v>
      </c>
      <c r="L13" s="13">
        <v>1074118</v>
      </c>
      <c r="M13" s="13">
        <v>1082320</v>
      </c>
      <c r="N13" s="13">
        <v>1092578</v>
      </c>
      <c r="O13" s="13">
        <v>1102835</v>
      </c>
      <c r="P13" s="13">
        <v>1117676</v>
      </c>
      <c r="Q13" s="13">
        <v>1130071</v>
      </c>
      <c r="R13" s="13">
        <v>1141957</v>
      </c>
      <c r="S13" s="13">
        <v>1153091</v>
      </c>
      <c r="T13" s="13">
        <v>1166352</v>
      </c>
      <c r="U13" s="13">
        <v>1180612</v>
      </c>
      <c r="V13" s="13">
        <v>1193345</v>
      </c>
      <c r="W13" s="13">
        <v>1203970</v>
      </c>
      <c r="X13" s="13">
        <v>1215477</v>
      </c>
      <c r="Y13" s="13">
        <v>1223209</v>
      </c>
      <c r="Z13" s="13">
        <v>1226231</v>
      </c>
      <c r="AA13" s="13">
        <v>1229411</v>
      </c>
      <c r="AB13" s="13">
        <v>1232492</v>
      </c>
      <c r="AC13" s="13">
        <v>1237186</v>
      </c>
      <c r="AD13" s="13">
        <v>1245288</v>
      </c>
      <c r="AE13" s="13">
        <v>1254228</v>
      </c>
      <c r="AF13" s="13">
        <v>1264955</v>
      </c>
      <c r="AG13" s="13">
        <v>1273655</v>
      </c>
      <c r="AH13" s="13">
        <v>1281296</v>
      </c>
      <c r="AI13" s="13">
        <v>1288447</v>
      </c>
      <c r="AJ13" s="13">
        <v>1292482</v>
      </c>
      <c r="AK13" s="13">
        <v>1297744</v>
      </c>
      <c r="AL13" s="13">
        <v>1301467</v>
      </c>
      <c r="AM13" s="13">
        <v>1305640</v>
      </c>
      <c r="AN13" s="13">
        <v>1310531</v>
      </c>
      <c r="AO13" s="13">
        <v>1313994</v>
      </c>
      <c r="AP13" s="13">
        <v>1316179</v>
      </c>
      <c r="AQ13" s="13">
        <v>1316443</v>
      </c>
      <c r="AR13" s="13">
        <v>1316762</v>
      </c>
    </row>
    <row r="14" spans="1:44" s="1" customFormat="1" ht="13.5" customHeight="1">
      <c r="A14" s="31" t="s">
        <v>165</v>
      </c>
      <c r="B14" s="13"/>
      <c r="C14" s="13"/>
      <c r="D14" s="13">
        <v>412942</v>
      </c>
      <c r="E14" s="13">
        <v>424031</v>
      </c>
      <c r="F14" s="13">
        <v>475315</v>
      </c>
      <c r="G14" s="13">
        <v>483384</v>
      </c>
      <c r="H14" s="13">
        <v>491560</v>
      </c>
      <c r="I14" s="13">
        <v>506081</v>
      </c>
      <c r="J14" s="13">
        <v>511040</v>
      </c>
      <c r="K14" s="13">
        <v>515218</v>
      </c>
      <c r="L14" s="13">
        <v>516820</v>
      </c>
      <c r="M14" s="13">
        <v>515762</v>
      </c>
      <c r="N14" s="13">
        <v>516866</v>
      </c>
      <c r="O14" s="13">
        <v>517927</v>
      </c>
      <c r="P14" s="13">
        <v>518627</v>
      </c>
      <c r="Q14" s="13">
        <v>519506</v>
      </c>
      <c r="R14" s="13">
        <v>520411</v>
      </c>
      <c r="S14" s="13">
        <v>521962</v>
      </c>
      <c r="T14" s="13">
        <v>524245</v>
      </c>
      <c r="U14" s="13">
        <v>527538</v>
      </c>
      <c r="V14" s="13">
        <v>530001</v>
      </c>
      <c r="W14" s="13">
        <v>532750</v>
      </c>
      <c r="X14" s="13">
        <v>534818</v>
      </c>
      <c r="Y14" s="13">
        <v>535572</v>
      </c>
      <c r="Z14" s="13">
        <v>534920</v>
      </c>
      <c r="AA14" s="13">
        <v>533601</v>
      </c>
      <c r="AB14" s="13">
        <v>533763</v>
      </c>
      <c r="AC14" s="13">
        <v>534265</v>
      </c>
      <c r="AD14" s="13">
        <v>536479</v>
      </c>
      <c r="AE14" s="13">
        <v>539211</v>
      </c>
      <c r="AF14" s="13">
        <v>542396</v>
      </c>
      <c r="AG14" s="13">
        <v>544610</v>
      </c>
      <c r="AH14" s="13">
        <v>546091</v>
      </c>
      <c r="AI14" s="13">
        <v>546517</v>
      </c>
      <c r="AJ14" s="13">
        <v>545667</v>
      </c>
      <c r="AK14" s="13">
        <v>546707</v>
      </c>
      <c r="AL14" s="13">
        <v>545874</v>
      </c>
      <c r="AM14" s="13">
        <v>544038</v>
      </c>
      <c r="AN14" s="13">
        <v>541537</v>
      </c>
      <c r="AO14" s="13">
        <v>541818</v>
      </c>
      <c r="AP14" s="13">
        <v>541292</v>
      </c>
      <c r="AQ14" s="13">
        <v>540397</v>
      </c>
      <c r="AR14" s="13">
        <v>538413</v>
      </c>
    </row>
    <row r="15" spans="1:44" s="1" customFormat="1" ht="13.5" customHeight="1">
      <c r="A15" s="31" t="s">
        <v>166</v>
      </c>
      <c r="B15" s="13"/>
      <c r="C15" s="13"/>
      <c r="D15" s="13">
        <v>672557</v>
      </c>
      <c r="E15" s="13">
        <v>688803</v>
      </c>
      <c r="F15" s="13">
        <v>763423</v>
      </c>
      <c r="G15" s="13">
        <v>771205</v>
      </c>
      <c r="H15" s="13">
        <v>775659</v>
      </c>
      <c r="I15" s="13">
        <v>797035</v>
      </c>
      <c r="J15" s="13">
        <v>800578</v>
      </c>
      <c r="K15" s="13">
        <v>802003</v>
      </c>
      <c r="L15" s="13">
        <v>802467</v>
      </c>
      <c r="M15" s="13">
        <v>799574</v>
      </c>
      <c r="N15" s="13">
        <v>799766</v>
      </c>
      <c r="O15" s="13">
        <v>801422</v>
      </c>
      <c r="P15" s="13">
        <v>803739</v>
      </c>
      <c r="Q15" s="13">
        <v>804295</v>
      </c>
      <c r="R15" s="13">
        <v>800988</v>
      </c>
      <c r="S15" s="13">
        <v>799023</v>
      </c>
      <c r="T15" s="13">
        <v>796276</v>
      </c>
      <c r="U15" s="13">
        <v>796968</v>
      </c>
      <c r="V15" s="13">
        <v>797849</v>
      </c>
      <c r="W15" s="13">
        <v>796751</v>
      </c>
      <c r="X15" s="13">
        <v>795258</v>
      </c>
      <c r="Y15" s="13">
        <v>791186</v>
      </c>
      <c r="Z15" s="13">
        <v>783526</v>
      </c>
      <c r="AA15" s="13">
        <v>775588</v>
      </c>
      <c r="AB15" s="13">
        <v>765443</v>
      </c>
      <c r="AC15" s="13">
        <v>757198</v>
      </c>
      <c r="AD15" s="13">
        <v>753639</v>
      </c>
      <c r="AE15" s="13">
        <v>753710</v>
      </c>
      <c r="AF15" s="13">
        <v>753841</v>
      </c>
      <c r="AG15" s="13">
        <v>755753</v>
      </c>
      <c r="AH15" s="13">
        <v>753791</v>
      </c>
      <c r="AI15" s="13">
        <v>753998</v>
      </c>
      <c r="AJ15" s="13">
        <v>752427</v>
      </c>
      <c r="AK15" s="13">
        <v>751913</v>
      </c>
      <c r="AL15" s="13">
        <v>748995</v>
      </c>
      <c r="AM15" s="13">
        <v>746241</v>
      </c>
      <c r="AN15" s="13">
        <v>743368</v>
      </c>
      <c r="AO15" s="13">
        <v>743562</v>
      </c>
      <c r="AP15" s="13">
        <v>742797</v>
      </c>
      <c r="AQ15" s="13">
        <v>740501</v>
      </c>
      <c r="AR15" s="13">
        <v>736772</v>
      </c>
    </row>
    <row r="16" spans="1:44" s="1" customFormat="1" ht="13.5" customHeight="1">
      <c r="A16" s="31" t="s">
        <v>167</v>
      </c>
      <c r="B16" s="13"/>
      <c r="C16" s="13"/>
      <c r="D16" s="13">
        <v>710273</v>
      </c>
      <c r="E16" s="13">
        <v>729329</v>
      </c>
      <c r="F16" s="13">
        <v>805811</v>
      </c>
      <c r="G16" s="13">
        <v>815004</v>
      </c>
      <c r="H16" s="13">
        <v>820953</v>
      </c>
      <c r="I16" s="13">
        <v>846649</v>
      </c>
      <c r="J16" s="13">
        <v>849914</v>
      </c>
      <c r="K16" s="13">
        <v>852746</v>
      </c>
      <c r="L16" s="13">
        <v>851959</v>
      </c>
      <c r="M16" s="13">
        <v>844898</v>
      </c>
      <c r="N16" s="13">
        <v>842581</v>
      </c>
      <c r="O16" s="13">
        <v>840664</v>
      </c>
      <c r="P16" s="13">
        <v>840512</v>
      </c>
      <c r="Q16" s="13">
        <v>838329</v>
      </c>
      <c r="R16" s="13">
        <v>833665</v>
      </c>
      <c r="S16" s="13">
        <v>829551</v>
      </c>
      <c r="T16" s="13">
        <v>825967</v>
      </c>
      <c r="U16" s="13">
        <v>826291</v>
      </c>
      <c r="V16" s="13">
        <v>574702</v>
      </c>
      <c r="W16" s="13">
        <v>574712</v>
      </c>
      <c r="X16" s="13">
        <v>573159</v>
      </c>
      <c r="Y16" s="13">
        <v>569932</v>
      </c>
      <c r="Z16" s="13">
        <v>564338</v>
      </c>
      <c r="AA16" s="13">
        <v>558896</v>
      </c>
      <c r="AB16" s="13">
        <v>554537</v>
      </c>
      <c r="AC16" s="13">
        <v>552000</v>
      </c>
      <c r="AD16" s="13">
        <v>552277</v>
      </c>
      <c r="AE16" s="13">
        <v>554746</v>
      </c>
      <c r="AF16" s="13">
        <v>556580</v>
      </c>
      <c r="AG16" s="13">
        <v>562897</v>
      </c>
      <c r="AH16" s="13">
        <v>564381</v>
      </c>
      <c r="AI16" s="13">
        <v>565804</v>
      </c>
      <c r="AJ16" s="13">
        <v>565700</v>
      </c>
      <c r="AK16" s="13">
        <v>567695</v>
      </c>
      <c r="AL16" s="13">
        <v>565733</v>
      </c>
      <c r="AM16" s="13">
        <v>562662</v>
      </c>
      <c r="AN16" s="13">
        <v>562305</v>
      </c>
      <c r="AO16" s="13">
        <v>563365</v>
      </c>
      <c r="AP16" s="13">
        <v>562394</v>
      </c>
      <c r="AQ16" s="13">
        <v>560410</v>
      </c>
      <c r="AR16" s="13">
        <v>557903</v>
      </c>
    </row>
    <row r="17" spans="1:44" s="1" customFormat="1" ht="13.5" customHeight="1">
      <c r="A17" s="31" t="s">
        <v>168</v>
      </c>
      <c r="B17" s="13"/>
      <c r="C17" s="13"/>
      <c r="D17" s="13">
        <v>787203</v>
      </c>
      <c r="E17" s="13">
        <v>808980</v>
      </c>
      <c r="F17" s="13">
        <v>884817</v>
      </c>
      <c r="G17" s="13">
        <v>889991</v>
      </c>
      <c r="H17" s="13">
        <v>896260</v>
      </c>
      <c r="I17" s="13">
        <v>928202</v>
      </c>
      <c r="J17" s="13">
        <v>934865</v>
      </c>
      <c r="K17" s="13">
        <v>938969</v>
      </c>
      <c r="L17" s="13">
        <v>940095</v>
      </c>
      <c r="M17" s="13">
        <v>936389</v>
      </c>
      <c r="N17" s="13">
        <v>937434</v>
      </c>
      <c r="O17" s="13">
        <v>943075</v>
      </c>
      <c r="P17" s="13">
        <v>949487</v>
      </c>
      <c r="Q17" s="13">
        <v>953420</v>
      </c>
      <c r="R17" s="13">
        <v>955573</v>
      </c>
      <c r="S17" s="13">
        <v>957811</v>
      </c>
      <c r="T17" s="13">
        <v>962827</v>
      </c>
      <c r="U17" s="13">
        <v>969621</v>
      </c>
      <c r="V17" s="13">
        <v>976444</v>
      </c>
      <c r="W17" s="13">
        <v>983528</v>
      </c>
      <c r="X17" s="13">
        <v>993958</v>
      </c>
      <c r="Y17" s="13">
        <v>1000781</v>
      </c>
      <c r="Z17" s="13">
        <v>1003275</v>
      </c>
      <c r="AA17" s="13">
        <v>1006366</v>
      </c>
      <c r="AB17" s="13">
        <v>1009287</v>
      </c>
      <c r="AC17" s="13">
        <v>1015469</v>
      </c>
      <c r="AD17" s="13">
        <v>1026983</v>
      </c>
      <c r="AE17" s="13">
        <v>1035861</v>
      </c>
      <c r="AF17" s="13">
        <v>1046659</v>
      </c>
      <c r="AG17" s="13">
        <v>1059023</v>
      </c>
      <c r="AH17" s="13">
        <v>1069339</v>
      </c>
      <c r="AI17" s="13">
        <v>1081801</v>
      </c>
      <c r="AJ17" s="13">
        <v>1088986</v>
      </c>
      <c r="AK17" s="13">
        <v>1096251</v>
      </c>
      <c r="AL17" s="13">
        <v>1100270</v>
      </c>
      <c r="AM17" s="13">
        <v>1103723</v>
      </c>
      <c r="AN17" s="13">
        <v>1107687</v>
      </c>
      <c r="AO17" s="13">
        <v>1107397</v>
      </c>
      <c r="AP17" s="13">
        <v>1107583</v>
      </c>
      <c r="AQ17" s="13">
        <v>1106833</v>
      </c>
      <c r="AR17" s="13">
        <v>1105674</v>
      </c>
    </row>
    <row r="18" spans="1:44" s="1" customFormat="1" ht="13.5" customHeight="1">
      <c r="A18" s="31" t="s">
        <v>169</v>
      </c>
      <c r="B18" s="13"/>
      <c r="C18" s="13"/>
      <c r="D18" s="13">
        <v>617380</v>
      </c>
      <c r="E18" s="13">
        <v>638549</v>
      </c>
      <c r="F18" s="13">
        <v>732773</v>
      </c>
      <c r="G18" s="13">
        <v>747917</v>
      </c>
      <c r="H18" s="13">
        <v>766768</v>
      </c>
      <c r="I18" s="13">
        <v>810634</v>
      </c>
      <c r="J18" s="13">
        <v>830661</v>
      </c>
      <c r="K18" s="13">
        <v>850581</v>
      </c>
      <c r="L18" s="13">
        <v>871900</v>
      </c>
      <c r="M18" s="13">
        <v>898096</v>
      </c>
      <c r="N18" s="13">
        <v>922522</v>
      </c>
      <c r="O18" s="13">
        <v>943650</v>
      </c>
      <c r="P18" s="13">
        <v>970545</v>
      </c>
      <c r="Q18" s="13">
        <v>992615</v>
      </c>
      <c r="R18" s="13">
        <v>1019417</v>
      </c>
      <c r="S18" s="13">
        <v>975754</v>
      </c>
      <c r="T18" s="13">
        <v>1000645</v>
      </c>
      <c r="U18" s="13">
        <v>1018063</v>
      </c>
      <c r="V18" s="13">
        <v>1037829</v>
      </c>
      <c r="W18" s="13">
        <v>1057725</v>
      </c>
      <c r="X18" s="13">
        <v>1066196</v>
      </c>
      <c r="Y18" s="13">
        <v>1076761</v>
      </c>
      <c r="Z18" s="13">
        <v>1080197</v>
      </c>
      <c r="AA18" s="13">
        <v>1083145</v>
      </c>
      <c r="AB18" s="13">
        <v>1095330</v>
      </c>
      <c r="AC18" s="13">
        <v>1105369</v>
      </c>
      <c r="AD18" s="13">
        <v>1119263</v>
      </c>
      <c r="AE18" s="13">
        <v>1132153</v>
      </c>
      <c r="AF18" s="13">
        <v>1146578</v>
      </c>
      <c r="AG18" s="13">
        <v>1166798</v>
      </c>
      <c r="AH18" s="13">
        <v>1179635</v>
      </c>
      <c r="AI18" s="13">
        <v>1193912</v>
      </c>
      <c r="AJ18" s="13">
        <v>1208128</v>
      </c>
      <c r="AK18" s="13">
        <v>1227160</v>
      </c>
      <c r="AL18" s="13">
        <v>1227072</v>
      </c>
      <c r="AM18" s="13">
        <v>1230352</v>
      </c>
      <c r="AN18" s="13">
        <v>1234707</v>
      </c>
      <c r="AO18" s="13">
        <v>1236958</v>
      </c>
      <c r="AP18" s="13">
        <v>1233395</v>
      </c>
      <c r="AQ18" s="13">
        <v>1237469</v>
      </c>
      <c r="AR18" s="13">
        <v>1238925</v>
      </c>
    </row>
    <row r="19" spans="1:44" s="1" customFormat="1" ht="13.5" customHeight="1">
      <c r="A19" s="31" t="s">
        <v>170</v>
      </c>
      <c r="B19" s="13"/>
      <c r="C19" s="13"/>
      <c r="D19" s="13">
        <v>645400</v>
      </c>
      <c r="E19" s="13">
        <v>665672</v>
      </c>
      <c r="F19" s="13">
        <v>760101</v>
      </c>
      <c r="G19" s="13">
        <v>772950</v>
      </c>
      <c r="H19" s="13">
        <v>786280</v>
      </c>
      <c r="I19" s="13">
        <v>817517</v>
      </c>
      <c r="J19" s="13">
        <v>828761</v>
      </c>
      <c r="K19" s="13">
        <v>835959</v>
      </c>
      <c r="L19" s="13">
        <v>840952</v>
      </c>
      <c r="M19" s="13">
        <v>844351</v>
      </c>
      <c r="N19" s="13">
        <v>850013</v>
      </c>
      <c r="O19" s="13">
        <v>857089</v>
      </c>
      <c r="P19" s="13">
        <v>867404</v>
      </c>
      <c r="Q19" s="13">
        <v>873929</v>
      </c>
      <c r="R19" s="13">
        <v>879128</v>
      </c>
      <c r="S19" s="13">
        <v>884311</v>
      </c>
      <c r="T19" s="13">
        <v>888270</v>
      </c>
      <c r="U19" s="13">
        <v>892107</v>
      </c>
      <c r="V19" s="13">
        <v>896966</v>
      </c>
      <c r="W19" s="13">
        <v>900614</v>
      </c>
      <c r="X19" s="13">
        <v>902210</v>
      </c>
      <c r="Y19" s="13">
        <v>901981</v>
      </c>
      <c r="Z19" s="13">
        <v>897714</v>
      </c>
      <c r="AA19" s="13">
        <v>894652</v>
      </c>
      <c r="AB19" s="13">
        <v>892057</v>
      </c>
      <c r="AC19" s="13">
        <v>889552</v>
      </c>
      <c r="AD19" s="13">
        <v>893282</v>
      </c>
      <c r="AE19" s="13">
        <v>897176</v>
      </c>
      <c r="AF19" s="13">
        <v>901491</v>
      </c>
      <c r="AG19" s="13">
        <v>906428</v>
      </c>
      <c r="AH19" s="13">
        <v>909110</v>
      </c>
      <c r="AI19" s="13">
        <v>911843</v>
      </c>
      <c r="AJ19" s="13">
        <v>912850</v>
      </c>
      <c r="AK19" s="13">
        <v>913764</v>
      </c>
      <c r="AL19" s="13">
        <v>910540</v>
      </c>
      <c r="AM19" s="13">
        <v>909015</v>
      </c>
      <c r="AN19" s="13">
        <v>907590</v>
      </c>
      <c r="AO19" s="13">
        <v>909364</v>
      </c>
      <c r="AP19" s="13">
        <v>906178</v>
      </c>
      <c r="AQ19" s="13">
        <v>903772</v>
      </c>
      <c r="AR19" s="13">
        <v>900199</v>
      </c>
    </row>
    <row r="20" spans="1:44" s="1" customFormat="1" ht="13.5" customHeight="1">
      <c r="A20" s="31" t="s">
        <v>171</v>
      </c>
      <c r="B20" s="13"/>
      <c r="C20" s="13"/>
      <c r="D20" s="13">
        <v>208272</v>
      </c>
      <c r="E20" s="13">
        <v>219559</v>
      </c>
      <c r="F20" s="13">
        <v>267336</v>
      </c>
      <c r="G20" s="13">
        <v>273511</v>
      </c>
      <c r="H20" s="13">
        <v>278701</v>
      </c>
      <c r="I20" s="13">
        <v>289629</v>
      </c>
      <c r="J20" s="13">
        <v>291761</v>
      </c>
      <c r="K20" s="13">
        <v>291500</v>
      </c>
      <c r="L20" s="13">
        <v>292153</v>
      </c>
      <c r="M20" s="13">
        <v>289812</v>
      </c>
      <c r="N20" s="13">
        <v>289451</v>
      </c>
      <c r="O20" s="13">
        <v>291111</v>
      </c>
      <c r="P20" s="13">
        <v>289977</v>
      </c>
      <c r="Q20" s="13">
        <v>286741</v>
      </c>
      <c r="R20" s="13">
        <v>284105</v>
      </c>
      <c r="S20" s="13">
        <v>281582</v>
      </c>
      <c r="T20" s="13">
        <v>281218</v>
      </c>
      <c r="U20" s="13">
        <v>281100</v>
      </c>
      <c r="V20" s="13">
        <v>281298</v>
      </c>
      <c r="W20" s="13">
        <v>279829</v>
      </c>
      <c r="X20" s="13">
        <v>277400</v>
      </c>
      <c r="Y20" s="13">
        <v>276389</v>
      </c>
      <c r="Z20" s="13">
        <v>272477</v>
      </c>
      <c r="AA20" s="13">
        <v>267363</v>
      </c>
      <c r="AB20" s="13">
        <v>260073</v>
      </c>
      <c r="AC20" s="13">
        <v>258016</v>
      </c>
      <c r="AD20" s="13">
        <v>256803</v>
      </c>
      <c r="AE20" s="13">
        <v>255887</v>
      </c>
      <c r="AF20" s="13">
        <v>255362</v>
      </c>
      <c r="AG20" s="13">
        <v>255536</v>
      </c>
      <c r="AH20" s="13">
        <v>254718</v>
      </c>
      <c r="AI20" s="13">
        <v>254375</v>
      </c>
      <c r="AJ20" s="13">
        <v>253831</v>
      </c>
      <c r="AK20" s="13">
        <v>253002</v>
      </c>
      <c r="AL20" s="13">
        <v>249937</v>
      </c>
      <c r="AM20" s="13">
        <v>247801</v>
      </c>
      <c r="AN20" s="13">
        <v>245312</v>
      </c>
      <c r="AO20" s="13">
        <v>244612</v>
      </c>
      <c r="AP20" s="13">
        <v>243965</v>
      </c>
      <c r="AQ20" s="13">
        <v>242842</v>
      </c>
      <c r="AR20" s="13">
        <v>240373</v>
      </c>
    </row>
    <row r="21" spans="1:44" s="1" customFormat="1" ht="13.5" customHeight="1">
      <c r="A21" s="31" t="s">
        <v>172</v>
      </c>
      <c r="B21" s="13"/>
      <c r="C21" s="13"/>
      <c r="D21" s="13">
        <v>252264</v>
      </c>
      <c r="E21" s="13">
        <v>261674</v>
      </c>
      <c r="F21" s="13">
        <v>307220</v>
      </c>
      <c r="G21" s="13">
        <v>314194</v>
      </c>
      <c r="H21" s="13">
        <v>318350</v>
      </c>
      <c r="I21" s="13">
        <v>334149</v>
      </c>
      <c r="J21" s="13">
        <v>335799</v>
      </c>
      <c r="K21" s="13">
        <v>338574</v>
      </c>
      <c r="L21" s="13">
        <v>340194</v>
      </c>
      <c r="M21" s="13">
        <v>341879</v>
      </c>
      <c r="N21" s="13">
        <v>344023</v>
      </c>
      <c r="O21" s="13">
        <v>346914</v>
      </c>
      <c r="P21" s="13">
        <v>349398</v>
      </c>
      <c r="Q21" s="13">
        <v>349304</v>
      </c>
      <c r="R21" s="13">
        <v>351220</v>
      </c>
      <c r="S21" s="13">
        <v>352968</v>
      </c>
      <c r="T21" s="13">
        <v>355178</v>
      </c>
      <c r="U21" s="13">
        <v>357530</v>
      </c>
      <c r="V21" s="13">
        <v>359891</v>
      </c>
      <c r="W21" s="13">
        <v>361017</v>
      </c>
      <c r="X21" s="13">
        <v>361674</v>
      </c>
      <c r="Y21" s="13">
        <v>361549</v>
      </c>
      <c r="Z21" s="13">
        <v>359340</v>
      </c>
      <c r="AA21" s="13">
        <v>355383</v>
      </c>
      <c r="AB21" s="13">
        <v>352577</v>
      </c>
      <c r="AC21" s="13">
        <v>350491</v>
      </c>
      <c r="AD21" s="13">
        <v>352233</v>
      </c>
      <c r="AE21" s="13">
        <v>353490</v>
      </c>
      <c r="AF21" s="13">
        <v>355609</v>
      </c>
      <c r="AG21" s="13">
        <v>357464</v>
      </c>
      <c r="AH21" s="13">
        <v>358247</v>
      </c>
      <c r="AI21" s="13">
        <v>358981</v>
      </c>
      <c r="AJ21" s="13">
        <v>358660</v>
      </c>
      <c r="AK21" s="13">
        <v>358077</v>
      </c>
      <c r="AL21" s="13">
        <v>356601</v>
      </c>
      <c r="AM21" s="13">
        <v>355686</v>
      </c>
      <c r="AN21" s="13">
        <v>353630</v>
      </c>
      <c r="AO21" s="13">
        <v>353139</v>
      </c>
      <c r="AP21" s="13">
        <v>352154</v>
      </c>
      <c r="AQ21" s="13">
        <v>351146</v>
      </c>
      <c r="AR21" s="13">
        <v>349149</v>
      </c>
    </row>
    <row r="22" spans="1:44" s="1" customFormat="1" ht="13.5" customHeight="1">
      <c r="A22" s="31" t="s">
        <v>173</v>
      </c>
      <c r="B22" s="13"/>
      <c r="C22" s="13"/>
      <c r="D22" s="13">
        <v>96986</v>
      </c>
      <c r="E22" s="13">
        <v>100493</v>
      </c>
      <c r="F22" s="13">
        <v>112852</v>
      </c>
      <c r="G22" s="13">
        <v>113955</v>
      </c>
      <c r="H22" s="13">
        <v>114128</v>
      </c>
      <c r="I22" s="13">
        <v>121026</v>
      </c>
      <c r="J22" s="13">
        <v>119153</v>
      </c>
      <c r="K22" s="13">
        <v>118774</v>
      </c>
      <c r="L22" s="13">
        <v>118107</v>
      </c>
      <c r="M22" s="13">
        <v>116359</v>
      </c>
      <c r="N22" s="13">
        <v>114462</v>
      </c>
      <c r="O22" s="13">
        <v>114700</v>
      </c>
      <c r="P22" s="13">
        <v>113631</v>
      </c>
      <c r="Q22" s="13">
        <v>112171</v>
      </c>
      <c r="R22" s="13">
        <v>110535</v>
      </c>
      <c r="S22" s="13">
        <v>108784</v>
      </c>
      <c r="T22" s="13">
        <v>107043</v>
      </c>
      <c r="U22" s="13">
        <v>105674</v>
      </c>
      <c r="V22" s="13">
        <v>105172</v>
      </c>
      <c r="W22" s="13">
        <v>104083</v>
      </c>
      <c r="X22" s="13">
        <v>103175</v>
      </c>
      <c r="Y22" s="13">
        <v>102282</v>
      </c>
      <c r="Z22" s="13">
        <v>100927</v>
      </c>
      <c r="AA22" s="13">
        <v>99006</v>
      </c>
      <c r="AB22" s="13">
        <v>97744</v>
      </c>
      <c r="AC22" s="13">
        <v>96322</v>
      </c>
      <c r="AD22" s="13">
        <v>95932</v>
      </c>
      <c r="AE22" s="13">
        <v>95446</v>
      </c>
      <c r="AF22" s="13">
        <v>95085</v>
      </c>
      <c r="AG22" s="13">
        <v>95288</v>
      </c>
      <c r="AH22" s="13">
        <v>92645</v>
      </c>
      <c r="AI22" s="13">
        <v>90937</v>
      </c>
      <c r="AJ22" s="13">
        <v>90087</v>
      </c>
      <c r="AK22" s="13">
        <v>91169</v>
      </c>
      <c r="AL22" s="13">
        <v>89463</v>
      </c>
      <c r="AM22" s="13">
        <v>89013</v>
      </c>
      <c r="AN22" s="13">
        <v>89496</v>
      </c>
      <c r="AO22" s="13">
        <v>92268</v>
      </c>
      <c r="AP22" s="13">
        <v>92446</v>
      </c>
      <c r="AQ22" s="13">
        <v>92253</v>
      </c>
      <c r="AR22" s="13">
        <v>91808</v>
      </c>
    </row>
    <row r="23" spans="1:44" s="1" customFormat="1" ht="13.5" customHeight="1">
      <c r="A23" s="31" t="s">
        <v>174</v>
      </c>
      <c r="B23" s="13"/>
      <c r="C23" s="13"/>
      <c r="D23" s="13">
        <v>234442</v>
      </c>
      <c r="E23" s="13">
        <v>240837</v>
      </c>
      <c r="F23" s="13">
        <v>287156</v>
      </c>
      <c r="G23" s="13">
        <v>295936</v>
      </c>
      <c r="H23" s="13">
        <v>304740</v>
      </c>
      <c r="I23" s="13">
        <v>317780</v>
      </c>
      <c r="J23" s="13">
        <v>324040</v>
      </c>
      <c r="K23" s="13">
        <v>329284</v>
      </c>
      <c r="L23" s="13">
        <v>333457</v>
      </c>
      <c r="M23" s="13">
        <v>337533</v>
      </c>
      <c r="N23" s="13">
        <v>340692</v>
      </c>
      <c r="O23" s="13">
        <v>341383</v>
      </c>
      <c r="P23" s="13">
        <v>342544</v>
      </c>
      <c r="Q23" s="13">
        <v>342168</v>
      </c>
      <c r="R23" s="13">
        <v>342678</v>
      </c>
      <c r="S23" s="13">
        <v>345392</v>
      </c>
      <c r="T23" s="13">
        <v>344867</v>
      </c>
      <c r="U23" s="13">
        <v>347828</v>
      </c>
      <c r="V23" s="13">
        <v>349686</v>
      </c>
      <c r="W23" s="13">
        <v>351707</v>
      </c>
      <c r="X23" s="13">
        <v>352666</v>
      </c>
      <c r="Y23" s="13">
        <v>351524</v>
      </c>
      <c r="Z23" s="13">
        <v>349616</v>
      </c>
      <c r="AA23" s="13">
        <v>348541</v>
      </c>
      <c r="AB23" s="13">
        <v>348672</v>
      </c>
      <c r="AC23" s="13">
        <v>350283</v>
      </c>
      <c r="AD23" s="13">
        <v>352919</v>
      </c>
      <c r="AE23" s="13">
        <v>355894</v>
      </c>
      <c r="AF23" s="13">
        <v>359482</v>
      </c>
      <c r="AG23" s="13">
        <v>363037</v>
      </c>
      <c r="AH23" s="13">
        <v>364520</v>
      </c>
      <c r="AI23" s="13">
        <v>368771</v>
      </c>
      <c r="AJ23" s="13">
        <v>374199</v>
      </c>
      <c r="AK23" s="13">
        <v>379370</v>
      </c>
      <c r="AL23" s="13">
        <v>382118</v>
      </c>
      <c r="AM23" s="13">
        <v>385201</v>
      </c>
      <c r="AN23" s="13">
        <v>388425</v>
      </c>
      <c r="AO23" s="13">
        <v>390966</v>
      </c>
      <c r="AP23" s="13">
        <v>391450</v>
      </c>
      <c r="AQ23" s="13">
        <v>392242</v>
      </c>
      <c r="AR23" s="13">
        <v>392337</v>
      </c>
    </row>
    <row r="24" spans="1:44" s="1" customFormat="1" ht="13.5" customHeight="1">
      <c r="A24" s="31" t="s">
        <v>175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288880</v>
      </c>
      <c r="W24" s="13">
        <v>292740</v>
      </c>
      <c r="X24" s="13">
        <v>297324</v>
      </c>
      <c r="Y24" s="13">
        <v>304010</v>
      </c>
      <c r="Z24" s="13">
        <v>306088</v>
      </c>
      <c r="AA24" s="13">
        <v>309899</v>
      </c>
      <c r="AB24" s="13">
        <v>314626</v>
      </c>
      <c r="AC24" s="13">
        <v>319197</v>
      </c>
      <c r="AD24" s="13">
        <v>324426</v>
      </c>
      <c r="AE24" s="13">
        <v>328911</v>
      </c>
      <c r="AF24" s="13">
        <v>332707</v>
      </c>
      <c r="AG24" s="13">
        <v>335460</v>
      </c>
      <c r="AH24" s="13">
        <v>338140</v>
      </c>
      <c r="AI24" s="13">
        <v>340255</v>
      </c>
      <c r="AJ24" s="13">
        <v>345954</v>
      </c>
      <c r="AK24" s="13">
        <v>351800</v>
      </c>
      <c r="AL24" s="13">
        <v>356243</v>
      </c>
      <c r="AM24" s="13">
        <v>361958</v>
      </c>
      <c r="AN24" s="13">
        <v>368439</v>
      </c>
      <c r="AO24" s="13">
        <v>373296</v>
      </c>
      <c r="AP24" s="13">
        <v>378797</v>
      </c>
      <c r="AQ24" s="13">
        <v>382897</v>
      </c>
      <c r="AR24" s="13">
        <v>386950</v>
      </c>
    </row>
    <row r="25" spans="1:44" s="1" customFormat="1" ht="13.5" customHeight="1">
      <c r="A25" s="31" t="s">
        <v>176</v>
      </c>
      <c r="B25" s="13"/>
      <c r="C25" s="13"/>
      <c r="D25" s="13">
        <v>298119</v>
      </c>
      <c r="E25" s="13">
        <v>310829</v>
      </c>
      <c r="F25" s="13">
        <v>380505</v>
      </c>
      <c r="G25" s="13">
        <v>391518</v>
      </c>
      <c r="H25" s="13">
        <v>407054</v>
      </c>
      <c r="I25" s="13">
        <v>428426</v>
      </c>
      <c r="J25" s="13">
        <v>448140</v>
      </c>
      <c r="K25" s="13">
        <v>467317</v>
      </c>
      <c r="L25" s="13">
        <v>485805</v>
      </c>
      <c r="M25" s="13">
        <v>507780</v>
      </c>
      <c r="N25" s="13">
        <v>527399</v>
      </c>
      <c r="O25" s="13">
        <v>546838</v>
      </c>
      <c r="P25" s="13">
        <v>561070</v>
      </c>
      <c r="Q25" s="13">
        <v>570661</v>
      </c>
      <c r="R25" s="13">
        <v>579726</v>
      </c>
      <c r="S25" s="13">
        <v>585205</v>
      </c>
      <c r="T25" s="13">
        <v>593427</v>
      </c>
      <c r="U25" s="13">
        <v>607238</v>
      </c>
      <c r="V25" s="13">
        <v>621566</v>
      </c>
      <c r="W25" s="13">
        <v>636406</v>
      </c>
      <c r="X25" s="13">
        <v>655196</v>
      </c>
      <c r="Y25" s="13">
        <v>674936</v>
      </c>
      <c r="Z25" s="13">
        <v>695562</v>
      </c>
      <c r="AA25" s="13">
        <v>715107</v>
      </c>
      <c r="AB25" s="13">
        <v>730376</v>
      </c>
      <c r="AC25" s="13">
        <v>746780</v>
      </c>
      <c r="AD25" s="13">
        <v>761802</v>
      </c>
      <c r="AE25" s="13">
        <v>774197</v>
      </c>
      <c r="AF25" s="13">
        <v>794960</v>
      </c>
      <c r="AG25" s="13">
        <v>816601</v>
      </c>
      <c r="AH25" s="13">
        <v>832654</v>
      </c>
      <c r="AI25" s="13">
        <v>853221</v>
      </c>
      <c r="AJ25" s="13">
        <v>876384</v>
      </c>
      <c r="AK25" s="13">
        <v>901961</v>
      </c>
      <c r="AL25" s="13">
        <v>917788</v>
      </c>
      <c r="AM25" s="13">
        <v>940589</v>
      </c>
      <c r="AN25" s="13">
        <v>965790</v>
      </c>
      <c r="AO25" s="13">
        <v>983694</v>
      </c>
      <c r="AP25" s="13">
        <v>996706</v>
      </c>
      <c r="AQ25" s="13">
        <v>1009387</v>
      </c>
      <c r="AR25" s="13">
        <v>1021292</v>
      </c>
    </row>
    <row r="26" spans="1:44" s="1" customFormat="1" ht="13.5" customHeight="1">
      <c r="A26" s="31" t="s">
        <v>177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252376</v>
      </c>
      <c r="W26" s="13">
        <v>252906</v>
      </c>
      <c r="X26" s="13">
        <v>253016</v>
      </c>
      <c r="Y26" s="13">
        <v>253573</v>
      </c>
      <c r="Z26" s="13">
        <v>254001</v>
      </c>
      <c r="AA26" s="13">
        <v>254875</v>
      </c>
      <c r="AB26" s="13">
        <v>255994</v>
      </c>
      <c r="AC26" s="13">
        <v>256165</v>
      </c>
      <c r="AD26" s="13">
        <v>257597</v>
      </c>
      <c r="AE26" s="13">
        <v>258468</v>
      </c>
      <c r="AF26" s="13">
        <v>258698</v>
      </c>
      <c r="AG26" s="13">
        <v>258599</v>
      </c>
      <c r="AH26" s="13">
        <v>260368</v>
      </c>
      <c r="AI26" s="13">
        <v>261391</v>
      </c>
      <c r="AJ26" s="13">
        <v>262860</v>
      </c>
      <c r="AK26" s="13">
        <v>262822</v>
      </c>
      <c r="AL26" s="13">
        <v>263050</v>
      </c>
      <c r="AM26" s="13">
        <v>265109</v>
      </c>
      <c r="AN26" s="13">
        <v>266183</v>
      </c>
      <c r="AO26" s="13">
        <v>267993</v>
      </c>
      <c r="AP26" s="13">
        <v>267907</v>
      </c>
      <c r="AQ26" s="13">
        <v>269594</v>
      </c>
      <c r="AR26" s="13">
        <v>270341</v>
      </c>
    </row>
    <row r="27" spans="1:44" s="1" customFormat="1" ht="13.5" customHeight="1">
      <c r="A27" s="31" t="s">
        <v>178</v>
      </c>
      <c r="B27" s="13"/>
      <c r="C27" s="13"/>
      <c r="D27" s="13">
        <v>337602</v>
      </c>
      <c r="E27" s="13">
        <v>350066</v>
      </c>
      <c r="F27" s="13">
        <v>416009</v>
      </c>
      <c r="G27" s="13">
        <v>428853</v>
      </c>
      <c r="H27" s="13">
        <v>441556</v>
      </c>
      <c r="I27" s="13">
        <v>461838</v>
      </c>
      <c r="J27" s="13">
        <v>474835</v>
      </c>
      <c r="K27" s="13">
        <v>484699</v>
      </c>
      <c r="L27" s="13">
        <v>492880</v>
      </c>
      <c r="M27" s="13">
        <v>503549</v>
      </c>
      <c r="N27" s="13">
        <v>512734</v>
      </c>
      <c r="O27" s="13">
        <v>523568</v>
      </c>
      <c r="P27" s="13">
        <v>537217</v>
      </c>
      <c r="Q27" s="13">
        <v>546990</v>
      </c>
      <c r="R27" s="13">
        <v>558635</v>
      </c>
      <c r="S27" s="13">
        <v>572590</v>
      </c>
      <c r="T27" s="13">
        <v>583799</v>
      </c>
      <c r="U27" s="13">
        <v>594739</v>
      </c>
      <c r="V27" s="13">
        <v>609934</v>
      </c>
      <c r="W27" s="13">
        <v>622073</v>
      </c>
      <c r="X27" s="13">
        <v>631614</v>
      </c>
      <c r="Y27" s="13">
        <v>639888</v>
      </c>
      <c r="Z27" s="13">
        <v>646298</v>
      </c>
      <c r="AA27" s="13">
        <v>656927</v>
      </c>
      <c r="AB27" s="13">
        <v>667622</v>
      </c>
      <c r="AC27" s="13">
        <v>675685</v>
      </c>
      <c r="AD27" s="13">
        <v>683251</v>
      </c>
      <c r="AE27" s="13">
        <v>689541</v>
      </c>
      <c r="AF27" s="13">
        <v>694630</v>
      </c>
      <c r="AG27" s="13">
        <v>700470</v>
      </c>
      <c r="AH27" s="13">
        <v>702658</v>
      </c>
      <c r="AI27" s="13">
        <v>706811</v>
      </c>
      <c r="AJ27" s="13">
        <v>710954</v>
      </c>
      <c r="AK27" s="13">
        <v>717811</v>
      </c>
      <c r="AL27" s="13">
        <v>721832</v>
      </c>
      <c r="AM27" s="13">
        <v>728060</v>
      </c>
      <c r="AN27" s="13">
        <v>734650</v>
      </c>
      <c r="AO27" s="13">
        <v>740846</v>
      </c>
      <c r="AP27" s="13">
        <v>745081</v>
      </c>
      <c r="AQ27" s="13">
        <v>749628</v>
      </c>
      <c r="AR27" s="13">
        <v>754917</v>
      </c>
    </row>
    <row r="28" spans="1:44" s="1" customFormat="1" ht="13.5" customHeight="1">
      <c r="A28" s="30" t="s">
        <v>179</v>
      </c>
      <c r="B28" s="68"/>
      <c r="C28" s="68"/>
      <c r="D28" s="68">
        <v>898655</v>
      </c>
      <c r="E28" s="68">
        <v>936925</v>
      </c>
      <c r="F28" s="68">
        <v>1174883</v>
      </c>
      <c r="G28" s="13">
        <v>1224642</v>
      </c>
      <c r="H28" s="13">
        <v>1604543</v>
      </c>
      <c r="I28" s="13">
        <v>1689723</v>
      </c>
      <c r="J28" s="13">
        <v>1769568</v>
      </c>
      <c r="K28" s="13">
        <v>1839641</v>
      </c>
      <c r="L28" s="13">
        <v>1909067</v>
      </c>
      <c r="M28" s="13">
        <v>1958396</v>
      </c>
      <c r="N28" s="13">
        <v>2003604</v>
      </c>
      <c r="O28" s="13">
        <v>2043318</v>
      </c>
      <c r="P28" s="13">
        <v>2089288</v>
      </c>
      <c r="Q28" s="13">
        <v>2127625</v>
      </c>
      <c r="R28" s="13">
        <v>2163605</v>
      </c>
      <c r="S28" s="13">
        <v>2196237</v>
      </c>
      <c r="T28" s="13">
        <v>2220427</v>
      </c>
      <c r="U28" s="13">
        <v>2270983</v>
      </c>
      <c r="V28" s="13">
        <v>2327641</v>
      </c>
      <c r="W28" s="13">
        <v>2388374</v>
      </c>
      <c r="X28" s="13">
        <v>2449702</v>
      </c>
      <c r="Y28" s="13">
        <v>2507620</v>
      </c>
      <c r="Z28" s="13">
        <v>2575180</v>
      </c>
      <c r="AA28" s="13">
        <v>2637100</v>
      </c>
      <c r="AB28" s="13">
        <v>2681857</v>
      </c>
      <c r="AC28" s="13">
        <v>2702678</v>
      </c>
      <c r="AD28" s="13">
        <v>2719659</v>
      </c>
      <c r="AE28" s="13">
        <v>2717992</v>
      </c>
      <c r="AF28" s="13">
        <v>2696073</v>
      </c>
      <c r="AG28" s="13">
        <v>2653245</v>
      </c>
      <c r="AH28" s="13">
        <v>2653578</v>
      </c>
      <c r="AI28" s="13">
        <v>2632863</v>
      </c>
      <c r="AJ28" s="13">
        <v>2605374</v>
      </c>
      <c r="AK28" s="13">
        <v>2598493</v>
      </c>
      <c r="AL28" s="13">
        <v>2639939</v>
      </c>
      <c r="AM28" s="13">
        <v>2641312</v>
      </c>
      <c r="AN28" s="13">
        <v>2646474</v>
      </c>
      <c r="AO28" s="13">
        <v>2633802</v>
      </c>
      <c r="AP28" s="13">
        <v>2641856</v>
      </c>
      <c r="AQ28" s="13">
        <v>2627138</v>
      </c>
      <c r="AR28" s="13">
        <v>2622472</v>
      </c>
    </row>
    <row r="29" spans="1:44" s="1" customFormat="1" ht="13.5" customHeight="1">
      <c r="A29" s="30" t="s">
        <v>180</v>
      </c>
      <c r="B29" s="68"/>
      <c r="C29" s="68"/>
      <c r="D29" s="68">
        <v>467931</v>
      </c>
      <c r="E29" s="68">
        <v>491602</v>
      </c>
      <c r="F29" s="68">
        <v>632662</v>
      </c>
      <c r="G29" s="68">
        <v>669146</v>
      </c>
      <c r="H29" s="68">
        <v>719899</v>
      </c>
      <c r="I29" s="68">
        <v>784502</v>
      </c>
      <c r="J29" s="68">
        <v>828191</v>
      </c>
      <c r="K29" s="68">
        <v>871824</v>
      </c>
      <c r="L29" s="68">
        <v>906527</v>
      </c>
      <c r="M29" s="68">
        <v>940336</v>
      </c>
      <c r="N29" s="68">
        <v>972828</v>
      </c>
      <c r="O29" s="68">
        <v>998919</v>
      </c>
      <c r="P29" s="68">
        <v>1019900</v>
      </c>
      <c r="Q29" s="68">
        <v>1041364</v>
      </c>
      <c r="R29" s="68">
        <v>1063797</v>
      </c>
      <c r="S29" s="13">
        <v>1172977</v>
      </c>
      <c r="T29" s="13">
        <v>1202123</v>
      </c>
      <c r="U29" s="13">
        <v>1227454</v>
      </c>
      <c r="V29" s="13">
        <v>1248175</v>
      </c>
      <c r="W29" s="13">
        <v>1261743</v>
      </c>
      <c r="X29" s="13">
        <v>1285132</v>
      </c>
      <c r="Y29" s="13">
        <v>1302849</v>
      </c>
      <c r="Z29" s="13">
        <v>1320552</v>
      </c>
      <c r="AA29" s="13">
        <v>1342797</v>
      </c>
      <c r="AB29" s="13">
        <v>1362086</v>
      </c>
      <c r="AC29" s="13">
        <v>1374231</v>
      </c>
      <c r="AD29" s="13">
        <v>1386723</v>
      </c>
      <c r="AE29" s="13">
        <v>1396425</v>
      </c>
      <c r="AF29" s="13">
        <v>1405909</v>
      </c>
      <c r="AG29" s="13">
        <v>1405349</v>
      </c>
      <c r="AH29" s="13">
        <v>1416248</v>
      </c>
      <c r="AI29" s="13">
        <v>1426035</v>
      </c>
      <c r="AJ29" s="13">
        <v>1433621</v>
      </c>
      <c r="AK29" s="13">
        <v>1436142</v>
      </c>
      <c r="AL29" s="13">
        <v>1462302</v>
      </c>
      <c r="AM29" s="13">
        <v>1475505</v>
      </c>
      <c r="AN29" s="13">
        <v>1490560</v>
      </c>
      <c r="AO29" s="13">
        <v>1494457</v>
      </c>
      <c r="AP29" s="13">
        <v>1509510</v>
      </c>
      <c r="AQ29" s="13">
        <v>1509350</v>
      </c>
      <c r="AR29" s="13">
        <v>1512677</v>
      </c>
    </row>
    <row r="30" spans="1:44" s="1" customFormat="1" ht="13.5" customHeight="1">
      <c r="A30" s="30" t="s">
        <v>181</v>
      </c>
      <c r="B30" s="13"/>
      <c r="C30" s="13"/>
      <c r="D30" s="67" t="s">
        <v>335</v>
      </c>
      <c r="E30" s="67" t="s">
        <v>335</v>
      </c>
      <c r="F30" s="13">
        <v>72710</v>
      </c>
      <c r="G30" s="13">
        <v>74512</v>
      </c>
      <c r="H30" s="13">
        <v>75621</v>
      </c>
      <c r="I30" s="13">
        <v>77114</v>
      </c>
      <c r="J30" s="13">
        <v>77947</v>
      </c>
      <c r="K30" s="13">
        <v>78393</v>
      </c>
      <c r="L30" s="13">
        <v>78726</v>
      </c>
      <c r="M30" s="13">
        <v>77637</v>
      </c>
      <c r="N30" s="13">
        <v>74943</v>
      </c>
      <c r="O30" s="13">
        <v>73387</v>
      </c>
      <c r="P30" s="13">
        <v>71547</v>
      </c>
      <c r="Q30" s="13">
        <v>68926</v>
      </c>
      <c r="R30" s="13">
        <v>66777</v>
      </c>
      <c r="S30" s="13">
        <v>63753</v>
      </c>
      <c r="T30" s="13">
        <v>60941</v>
      </c>
      <c r="U30" s="13">
        <v>58447</v>
      </c>
      <c r="V30" s="13">
        <v>57831</v>
      </c>
      <c r="W30" s="13">
        <v>57600</v>
      </c>
      <c r="X30" s="13">
        <v>56682</v>
      </c>
      <c r="Y30" s="13">
        <v>55772</v>
      </c>
      <c r="Z30" s="13">
        <v>54472</v>
      </c>
      <c r="AA30" s="13">
        <v>52398</v>
      </c>
      <c r="AB30" s="13">
        <v>50585</v>
      </c>
      <c r="AC30" s="13">
        <v>49147</v>
      </c>
      <c r="AD30" s="13">
        <v>48339</v>
      </c>
      <c r="AE30" s="13">
        <v>48989</v>
      </c>
      <c r="AF30" s="13">
        <v>50128</v>
      </c>
      <c r="AG30" s="13">
        <v>51410</v>
      </c>
      <c r="AH30" s="13">
        <v>52082</v>
      </c>
      <c r="AI30" s="13">
        <v>53250</v>
      </c>
      <c r="AJ30" s="13">
        <v>53985</v>
      </c>
      <c r="AK30" s="13">
        <v>59499</v>
      </c>
      <c r="AL30" s="13">
        <v>57715</v>
      </c>
      <c r="AM30" s="13">
        <v>58291</v>
      </c>
      <c r="AN30" s="13">
        <v>60565</v>
      </c>
      <c r="AO30" s="13">
        <v>65809</v>
      </c>
      <c r="AP30" s="13">
        <v>67696</v>
      </c>
      <c r="AQ30" s="13">
        <v>69789</v>
      </c>
      <c r="AR30" s="13">
        <v>73815</v>
      </c>
    </row>
    <row r="31" spans="1:44" s="1" customFormat="1" ht="13.5" customHeight="1">
      <c r="A31" s="31" t="s">
        <v>182</v>
      </c>
      <c r="B31" s="13"/>
      <c r="C31" s="13"/>
      <c r="D31" s="67" t="s">
        <v>336</v>
      </c>
      <c r="E31" s="67" t="s">
        <v>336</v>
      </c>
      <c r="F31" s="13">
        <v>56842</v>
      </c>
      <c r="G31" s="13">
        <v>58304</v>
      </c>
      <c r="H31" s="13">
        <v>59140</v>
      </c>
      <c r="I31" s="13">
        <v>60359</v>
      </c>
      <c r="J31" s="13">
        <v>61008</v>
      </c>
      <c r="K31" s="13">
        <v>61305</v>
      </c>
      <c r="L31" s="13">
        <v>61976</v>
      </c>
      <c r="M31" s="13">
        <v>61422</v>
      </c>
      <c r="N31" s="13">
        <v>60099</v>
      </c>
      <c r="O31" s="13">
        <v>59668</v>
      </c>
      <c r="P31" s="13">
        <v>58743</v>
      </c>
      <c r="Q31" s="13">
        <v>57504</v>
      </c>
      <c r="R31" s="13">
        <v>56099</v>
      </c>
      <c r="S31" s="13">
        <v>53944</v>
      </c>
      <c r="T31" s="13">
        <v>51883</v>
      </c>
      <c r="U31" s="13">
        <v>50248</v>
      </c>
      <c r="V31" s="13">
        <v>50320</v>
      </c>
      <c r="W31" s="13">
        <v>50262</v>
      </c>
      <c r="X31" s="13">
        <v>49559</v>
      </c>
      <c r="Y31" s="13">
        <v>48846</v>
      </c>
      <c r="Z31" s="13">
        <v>47779</v>
      </c>
      <c r="AA31" s="13">
        <v>45987</v>
      </c>
      <c r="AB31" s="13">
        <v>44427</v>
      </c>
      <c r="AC31" s="13">
        <v>43249</v>
      </c>
      <c r="AD31" s="13">
        <v>42754</v>
      </c>
      <c r="AE31" s="13">
        <v>43442</v>
      </c>
      <c r="AF31" s="13">
        <v>44170</v>
      </c>
      <c r="AG31" s="13">
        <v>45807</v>
      </c>
      <c r="AH31" s="13">
        <v>46516</v>
      </c>
      <c r="AI31" s="13">
        <v>47394</v>
      </c>
      <c r="AJ31" s="13">
        <v>47924</v>
      </c>
      <c r="AK31" s="13">
        <v>51080</v>
      </c>
      <c r="AL31" s="13">
        <v>51060</v>
      </c>
      <c r="AM31" s="13">
        <v>51731</v>
      </c>
      <c r="AN31" s="13">
        <v>53832</v>
      </c>
      <c r="AO31" s="13">
        <v>56958</v>
      </c>
      <c r="AP31" s="13">
        <v>58933</v>
      </c>
      <c r="AQ31" s="13">
        <v>60983</v>
      </c>
      <c r="AR31" s="13">
        <v>64456</v>
      </c>
    </row>
    <row r="32" spans="1:44" s="1" customFormat="1" ht="13.5" customHeight="1">
      <c r="A32" s="32" t="s">
        <v>183</v>
      </c>
      <c r="B32" s="13"/>
      <c r="C32" s="13"/>
      <c r="D32" s="67" t="s">
        <v>336</v>
      </c>
      <c r="E32" s="67" t="s">
        <v>336</v>
      </c>
      <c r="F32" s="13">
        <v>15868</v>
      </c>
      <c r="G32" s="13">
        <v>16208</v>
      </c>
      <c r="H32" s="13">
        <v>16481</v>
      </c>
      <c r="I32" s="13">
        <v>16755</v>
      </c>
      <c r="J32" s="13">
        <v>16939</v>
      </c>
      <c r="K32" s="13">
        <v>17088</v>
      </c>
      <c r="L32" s="13">
        <v>16750</v>
      </c>
      <c r="M32" s="13">
        <v>16215</v>
      </c>
      <c r="N32" s="13">
        <v>14844</v>
      </c>
      <c r="O32" s="13">
        <v>13719</v>
      </c>
      <c r="P32" s="13">
        <v>12804</v>
      </c>
      <c r="Q32" s="13">
        <v>11422</v>
      </c>
      <c r="R32" s="13">
        <v>10678</v>
      </c>
      <c r="S32" s="13">
        <v>9809</v>
      </c>
      <c r="T32" s="13">
        <v>9058</v>
      </c>
      <c r="U32" s="13">
        <v>8199</v>
      </c>
      <c r="V32" s="13">
        <v>7511</v>
      </c>
      <c r="W32" s="13">
        <v>7338</v>
      </c>
      <c r="X32" s="13">
        <v>7123</v>
      </c>
      <c r="Y32" s="13">
        <v>6926</v>
      </c>
      <c r="Z32" s="13">
        <v>6693</v>
      </c>
      <c r="AA32" s="13">
        <v>6411</v>
      </c>
      <c r="AB32" s="13">
        <v>6158</v>
      </c>
      <c r="AC32" s="13">
        <v>5898</v>
      </c>
      <c r="AD32" s="13">
        <v>5585</v>
      </c>
      <c r="AE32" s="13">
        <v>5547</v>
      </c>
      <c r="AF32" s="13">
        <v>5958</v>
      </c>
      <c r="AG32" s="13">
        <v>5603</v>
      </c>
      <c r="AH32" s="13">
        <v>5566</v>
      </c>
      <c r="AI32" s="13">
        <v>5856</v>
      </c>
      <c r="AJ32" s="13">
        <v>6061</v>
      </c>
      <c r="AK32" s="13">
        <v>8419</v>
      </c>
      <c r="AL32" s="13">
        <v>6655</v>
      </c>
      <c r="AM32" s="13">
        <v>6560</v>
      </c>
      <c r="AN32" s="13">
        <v>6733</v>
      </c>
      <c r="AO32" s="13">
        <v>8851</v>
      </c>
      <c r="AP32" s="13">
        <v>8763</v>
      </c>
      <c r="AQ32" s="13">
        <v>8806</v>
      </c>
      <c r="AR32" s="13">
        <v>9359</v>
      </c>
    </row>
    <row r="33" spans="1:44" s="1" customFormat="1" ht="13.5" customHeight="1">
      <c r="A33" s="33" t="s">
        <v>184</v>
      </c>
      <c r="B33" s="37"/>
      <c r="C33" s="37"/>
      <c r="D33" s="37">
        <v>108035</v>
      </c>
      <c r="E33" s="37">
        <v>114987</v>
      </c>
      <c r="F33" s="37">
        <v>156125</v>
      </c>
      <c r="G33" s="37">
        <v>165425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s="18" customFormat="1" ht="18.75" customHeight="1">
      <c r="A34" s="34" t="s">
        <v>185</v>
      </c>
      <c r="B34" s="38">
        <f aca="true" t="shared" si="0" ref="B34:I34">SUM(B35:B38)</f>
        <v>0</v>
      </c>
      <c r="C34" s="38">
        <f t="shared" si="0"/>
        <v>0</v>
      </c>
      <c r="D34" s="38">
        <f t="shared" si="0"/>
        <v>10792202</v>
      </c>
      <c r="E34" s="38">
        <f t="shared" si="0"/>
        <v>11149139</v>
      </c>
      <c r="F34" s="38">
        <f t="shared" si="0"/>
        <v>12992763</v>
      </c>
      <c r="G34" s="38">
        <f t="shared" si="0"/>
        <v>13296571</v>
      </c>
      <c r="H34" s="38">
        <f t="shared" si="0"/>
        <v>13650370</v>
      </c>
      <c r="I34" s="38">
        <f t="shared" si="0"/>
        <v>14312477</v>
      </c>
      <c r="J34" s="38">
        <f aca="true" t="shared" si="1" ref="J34:P34">SUM(J35:J38)</f>
        <v>14675964</v>
      </c>
      <c r="K34" s="38">
        <f t="shared" si="1"/>
        <v>14994823</v>
      </c>
      <c r="L34" s="38">
        <f t="shared" si="1"/>
        <v>15289048</v>
      </c>
      <c r="M34" s="38">
        <f t="shared" si="1"/>
        <v>15564830</v>
      </c>
      <c r="N34" s="38">
        <f t="shared" si="1"/>
        <v>15852224</v>
      </c>
      <c r="O34" s="38">
        <f t="shared" si="1"/>
        <v>16149702</v>
      </c>
      <c r="P34" s="38">
        <f t="shared" si="1"/>
        <v>16508190</v>
      </c>
      <c r="Q34" s="38">
        <f aca="true" t="shared" si="2" ref="Q34:V34">SUM(Q35:Q38)</f>
        <v>16813127</v>
      </c>
      <c r="R34" s="38">
        <f t="shared" si="2"/>
        <v>17135714</v>
      </c>
      <c r="S34" s="38">
        <f t="shared" si="2"/>
        <v>17479314</v>
      </c>
      <c r="T34" s="38">
        <f t="shared" si="2"/>
        <v>17805067</v>
      </c>
      <c r="U34" s="38">
        <f t="shared" si="2"/>
        <v>18135508</v>
      </c>
      <c r="V34" s="38">
        <f t="shared" si="2"/>
        <v>18457923</v>
      </c>
      <c r="W34" s="38">
        <f aca="true" t="shared" si="3" ref="W34:AB34">SUM(W35:W38)</f>
        <v>18732938</v>
      </c>
      <c r="X34" s="38">
        <f t="shared" si="3"/>
        <v>19012512</v>
      </c>
      <c r="Y34" s="38">
        <f t="shared" si="3"/>
        <v>19258053</v>
      </c>
      <c r="Z34" s="38">
        <f t="shared" si="3"/>
        <v>19454610</v>
      </c>
      <c r="AA34" s="38">
        <f t="shared" si="3"/>
        <v>19672612</v>
      </c>
      <c r="AB34" s="38">
        <f t="shared" si="3"/>
        <v>19903812</v>
      </c>
      <c r="AC34" s="38">
        <f aca="true" t="shared" si="4" ref="AC34:AH34">SUM(AC35:AC38)</f>
        <v>20107440</v>
      </c>
      <c r="AD34" s="38">
        <f t="shared" si="4"/>
        <v>20352966</v>
      </c>
      <c r="AE34" s="38">
        <f t="shared" si="4"/>
        <v>20556842</v>
      </c>
      <c r="AF34" s="38">
        <f t="shared" si="4"/>
        <v>20752494</v>
      </c>
      <c r="AG34" s="38">
        <f t="shared" si="4"/>
        <v>20944006</v>
      </c>
      <c r="AH34" s="38">
        <f t="shared" si="4"/>
        <v>21125792</v>
      </c>
      <c r="AI34" s="38">
        <f aca="true" t="shared" si="5" ref="AI34:AP34">SUM(AI35:AI38)</f>
        <v>21304181</v>
      </c>
      <c r="AJ34" s="38">
        <f t="shared" si="5"/>
        <v>21471448</v>
      </c>
      <c r="AK34" s="38">
        <f t="shared" si="5"/>
        <v>21683316</v>
      </c>
      <c r="AL34" s="38">
        <f t="shared" si="5"/>
        <v>21870876</v>
      </c>
      <c r="AM34" s="38">
        <f t="shared" si="5"/>
        <v>22034096</v>
      </c>
      <c r="AN34" s="38">
        <f>SUM(AN35:AN38)</f>
        <v>22216107</v>
      </c>
      <c r="AO34" s="38">
        <f>SUM(AO35:AO38)</f>
        <v>22339759</v>
      </c>
      <c r="AP34" s="38">
        <f t="shared" si="5"/>
        <v>22453080</v>
      </c>
      <c r="AQ34" s="38">
        <f>SUM(AQ35:AQ38)</f>
        <v>22534761</v>
      </c>
      <c r="AR34" s="38">
        <f>SUM(AR35:AR38)</f>
        <v>22615307</v>
      </c>
    </row>
    <row r="35" spans="1:44" s="19" customFormat="1" ht="12.75" customHeight="1">
      <c r="A35" s="35" t="s">
        <v>186</v>
      </c>
      <c r="B35" s="39">
        <f aca="true" t="shared" si="6" ref="B35:G35">SUM(B$28,B$23:B$24,B$7:B$10)+B33</f>
        <v>0</v>
      </c>
      <c r="C35" s="39">
        <f t="shared" si="6"/>
        <v>0</v>
      </c>
      <c r="D35" s="39">
        <f t="shared" si="6"/>
        <v>3364068</v>
      </c>
      <c r="E35" s="39">
        <f t="shared" si="6"/>
        <v>3495330</v>
      </c>
      <c r="F35" s="39">
        <f t="shared" si="6"/>
        <v>4270794</v>
      </c>
      <c r="G35" s="39">
        <f t="shared" si="6"/>
        <v>4420553</v>
      </c>
      <c r="H35" s="39">
        <f aca="true" t="shared" si="7" ref="H35:AC35">SUM(H$28,H$23:H$24,H$7:H$10)</f>
        <v>4596010</v>
      </c>
      <c r="I35" s="39">
        <f t="shared" si="7"/>
        <v>4862180</v>
      </c>
      <c r="J35" s="39">
        <f t="shared" si="7"/>
        <v>5061373</v>
      </c>
      <c r="K35" s="39">
        <f t="shared" si="7"/>
        <v>5232770</v>
      </c>
      <c r="L35" s="39">
        <f t="shared" si="7"/>
        <v>5407052</v>
      </c>
      <c r="M35" s="39">
        <f t="shared" si="7"/>
        <v>5578677</v>
      </c>
      <c r="N35" s="39">
        <f t="shared" si="7"/>
        <v>5749819</v>
      </c>
      <c r="O35" s="39">
        <f t="shared" si="7"/>
        <v>5920564</v>
      </c>
      <c r="P35" s="39">
        <f t="shared" si="7"/>
        <v>6140567</v>
      </c>
      <c r="Q35" s="39">
        <f t="shared" si="7"/>
        <v>6338148</v>
      </c>
      <c r="R35" s="39">
        <f t="shared" si="7"/>
        <v>6553136</v>
      </c>
      <c r="S35" s="39">
        <f t="shared" si="7"/>
        <v>6766307</v>
      </c>
      <c r="T35" s="39">
        <f t="shared" si="7"/>
        <v>6961776</v>
      </c>
      <c r="U35" s="39">
        <f t="shared" si="7"/>
        <v>7160907</v>
      </c>
      <c r="V35" s="39">
        <f t="shared" si="7"/>
        <v>7352881</v>
      </c>
      <c r="W35" s="39">
        <f t="shared" si="7"/>
        <v>7521265</v>
      </c>
      <c r="X35" s="39">
        <f t="shared" si="7"/>
        <v>7693757</v>
      </c>
      <c r="Y35" s="39">
        <f t="shared" si="7"/>
        <v>7854633</v>
      </c>
      <c r="Z35" s="39">
        <f t="shared" si="7"/>
        <v>8006040</v>
      </c>
      <c r="AA35" s="39">
        <f t="shared" si="7"/>
        <v>8170001</v>
      </c>
      <c r="AB35" s="39">
        <f t="shared" si="7"/>
        <v>8337978</v>
      </c>
      <c r="AC35" s="39">
        <f t="shared" si="7"/>
        <v>8481905</v>
      </c>
      <c r="AD35" s="39">
        <f aca="true" t="shared" si="8" ref="AD35:AM35">SUM(AD$28,AD$23:AD$24,AD$7:AD$10)</f>
        <v>8625648</v>
      </c>
      <c r="AE35" s="39">
        <f t="shared" si="8"/>
        <v>8728448</v>
      </c>
      <c r="AF35" s="39">
        <f t="shared" si="8"/>
        <v>8808679</v>
      </c>
      <c r="AG35" s="39">
        <f t="shared" si="8"/>
        <v>8878096</v>
      </c>
      <c r="AH35" s="39">
        <f>SUM(AH$28,AH$23:AH$24,AH$7:AH$10)</f>
        <v>8966471</v>
      </c>
      <c r="AI35" s="39">
        <f t="shared" si="8"/>
        <v>9045251</v>
      </c>
      <c r="AJ35" s="39">
        <f t="shared" si="8"/>
        <v>9131334</v>
      </c>
      <c r="AK35" s="39">
        <f>SUM(AK$28,AK$23:AK$24,AK$7:AK$10)</f>
        <v>9252993</v>
      </c>
      <c r="AL35" s="39">
        <f t="shared" si="8"/>
        <v>9382515</v>
      </c>
      <c r="AM35" s="39">
        <f t="shared" si="8"/>
        <v>9489451</v>
      </c>
      <c r="AN35" s="39">
        <f>SUM(AN$28,AN$23:AN$24,AN$7:AN$10)</f>
        <v>9608750</v>
      </c>
      <c r="AO35" s="39">
        <f>SUM(AO$28,AO$23:AO$24,AO$7:AO$10)</f>
        <v>9683378</v>
      </c>
      <c r="AP35" s="39">
        <f>SUM(AP$28,AP$23:AP$24,AP$7:AP$10)</f>
        <v>9762938</v>
      </c>
      <c r="AQ35" s="39">
        <f>SUM(AQ$28,AQ$23:AQ$24,AQ$7:AQ$10)</f>
        <v>9823457</v>
      </c>
      <c r="AR35" s="39">
        <f>SUM(AR$28,AR$23:AR$24,AR$7:AR$10)</f>
        <v>9892419</v>
      </c>
    </row>
    <row r="36" spans="1:44" s="19" customFormat="1" ht="12.75" customHeight="1">
      <c r="A36" s="36" t="s">
        <v>187</v>
      </c>
      <c r="B36" s="39">
        <f>SUM(B25,B11,B12,B13,B14,B15)</f>
        <v>0</v>
      </c>
      <c r="C36" s="39">
        <f>SUM(C25,C11,C12,C13,C14,C15)</f>
        <v>0</v>
      </c>
      <c r="D36" s="39">
        <f>SUM(D25,D11,D12,D13,D14,D15)</f>
        <v>3304823</v>
      </c>
      <c r="E36" s="39">
        <f>SUM(E25,E11,E12,E13,E14,E15)</f>
        <v>3387885</v>
      </c>
      <c r="F36" s="39">
        <f aca="true" t="shared" si="9" ref="F36:AC36">SUM(F$25,F$11:F$15)</f>
        <v>3802388</v>
      </c>
      <c r="G36" s="39">
        <f t="shared" si="9"/>
        <v>3850497</v>
      </c>
      <c r="H36" s="39">
        <f t="shared" si="9"/>
        <v>3911465</v>
      </c>
      <c r="I36" s="39">
        <f t="shared" si="9"/>
        <v>4056151</v>
      </c>
      <c r="J36" s="39">
        <f t="shared" si="9"/>
        <v>4120651</v>
      </c>
      <c r="K36" s="39">
        <f t="shared" si="9"/>
        <v>4178427</v>
      </c>
      <c r="L36" s="39">
        <f t="shared" si="9"/>
        <v>4227229</v>
      </c>
      <c r="M36" s="39">
        <f t="shared" si="9"/>
        <v>4270484</v>
      </c>
      <c r="N36" s="39">
        <f t="shared" si="9"/>
        <v>4316357</v>
      </c>
      <c r="O36" s="39">
        <f t="shared" si="9"/>
        <v>4369448</v>
      </c>
      <c r="P36" s="39">
        <f t="shared" si="9"/>
        <v>4429552</v>
      </c>
      <c r="Q36" s="39">
        <f t="shared" si="9"/>
        <v>4480116</v>
      </c>
      <c r="R36" s="39">
        <f t="shared" si="9"/>
        <v>4526503</v>
      </c>
      <c r="S36" s="39">
        <f t="shared" si="9"/>
        <v>4576679</v>
      </c>
      <c r="T36" s="39">
        <f t="shared" si="9"/>
        <v>4636221</v>
      </c>
      <c r="U36" s="39">
        <f t="shared" si="9"/>
        <v>4702022</v>
      </c>
      <c r="V36" s="39">
        <f t="shared" si="9"/>
        <v>4762255</v>
      </c>
      <c r="W36" s="39">
        <f t="shared" si="9"/>
        <v>4813443</v>
      </c>
      <c r="X36" s="39">
        <f t="shared" si="9"/>
        <v>4871221</v>
      </c>
      <c r="Y36" s="39">
        <f t="shared" si="9"/>
        <v>4917435</v>
      </c>
      <c r="Z36" s="39">
        <f t="shared" si="9"/>
        <v>4949451</v>
      </c>
      <c r="AA36" s="39">
        <f t="shared" si="9"/>
        <v>4983201</v>
      </c>
      <c r="AB36" s="39">
        <f t="shared" si="9"/>
        <v>5018527</v>
      </c>
      <c r="AC36" s="39">
        <f t="shared" si="9"/>
        <v>5052235</v>
      </c>
      <c r="AD36" s="39">
        <f aca="true" t="shared" si="10" ref="AD36:AM36">SUM(AD$25,AD$11:AD$15)</f>
        <v>5102974</v>
      </c>
      <c r="AE36" s="39">
        <f t="shared" si="10"/>
        <v>5159201</v>
      </c>
      <c r="AF36" s="39">
        <f t="shared" si="10"/>
        <v>5227214</v>
      </c>
      <c r="AG36" s="39">
        <f t="shared" si="10"/>
        <v>5298058</v>
      </c>
      <c r="AH36" s="39">
        <f>SUM(AH$25,AH$11:AH$15)</f>
        <v>5351972</v>
      </c>
      <c r="AI36" s="39">
        <f t="shared" si="10"/>
        <v>5407040</v>
      </c>
      <c r="AJ36" s="39">
        <f t="shared" si="10"/>
        <v>5454437</v>
      </c>
      <c r="AK36" s="39">
        <f>SUM(AK$25,AK$11:AK$15)</f>
        <v>5506430</v>
      </c>
      <c r="AL36" s="39">
        <f t="shared" si="10"/>
        <v>5541561</v>
      </c>
      <c r="AM36" s="39">
        <f t="shared" si="10"/>
        <v>5577719</v>
      </c>
      <c r="AN36" s="39">
        <f>SUM(AN$25,AN$11:AN$15)</f>
        <v>5615237</v>
      </c>
      <c r="AO36" s="39">
        <f>SUM(AO$25,AO$11:AO$15)</f>
        <v>5645982</v>
      </c>
      <c r="AP36" s="39">
        <f>SUM(AP$25,AP$11:AP$15)</f>
        <v>5669529</v>
      </c>
      <c r="AQ36" s="39">
        <f>SUM(AQ$25,AQ$11:AQ$15)</f>
        <v>5688007</v>
      </c>
      <c r="AR36" s="39">
        <f>SUM(AR$25,AR$11:AR$15)</f>
        <v>5700922</v>
      </c>
    </row>
    <row r="37" spans="1:44" s="19" customFormat="1" ht="12.75" customHeight="1">
      <c r="A37" s="36" t="s">
        <v>188</v>
      </c>
      <c r="B37" s="39">
        <f>SUM(B27,,B29,B16,B17,B18,B19,B22)</f>
        <v>0</v>
      </c>
      <c r="C37" s="39">
        <f>SUM(C27,,C29,C16,C17,C18,C19,C22)</f>
        <v>0</v>
      </c>
      <c r="D37" s="39">
        <f>SUM(D27,,D29,D16,D17,D18,D19,D22)</f>
        <v>3662775</v>
      </c>
      <c r="E37" s="39">
        <f>SUM(E27,,E29,E16,E17,E18,E19,E22)</f>
        <v>3784691</v>
      </c>
      <c r="F37" s="39">
        <f aca="true" t="shared" si="11" ref="F37:AC37">SUM(F$26:F$27,F$29,F$16:F$19,F$22)</f>
        <v>4345025</v>
      </c>
      <c r="G37" s="39">
        <f t="shared" si="11"/>
        <v>4437816</v>
      </c>
      <c r="H37" s="39">
        <f t="shared" si="11"/>
        <v>4545844</v>
      </c>
      <c r="I37" s="39">
        <f t="shared" si="11"/>
        <v>4770368</v>
      </c>
      <c r="J37" s="39">
        <f t="shared" si="11"/>
        <v>4866380</v>
      </c>
      <c r="K37" s="39">
        <f t="shared" si="11"/>
        <v>4953552</v>
      </c>
      <c r="L37" s="39">
        <f t="shared" si="11"/>
        <v>5022420</v>
      </c>
      <c r="M37" s="39">
        <f t="shared" si="11"/>
        <v>5083978</v>
      </c>
      <c r="N37" s="39">
        <f t="shared" si="11"/>
        <v>5152574</v>
      </c>
      <c r="O37" s="39">
        <f t="shared" si="11"/>
        <v>5221665</v>
      </c>
      <c r="P37" s="39">
        <f t="shared" si="11"/>
        <v>5298696</v>
      </c>
      <c r="Q37" s="39">
        <f t="shared" si="11"/>
        <v>5358818</v>
      </c>
      <c r="R37" s="39">
        <f t="shared" si="11"/>
        <v>5420750</v>
      </c>
      <c r="S37" s="39">
        <f t="shared" si="11"/>
        <v>5501778</v>
      </c>
      <c r="T37" s="39">
        <f t="shared" si="11"/>
        <v>5570674</v>
      </c>
      <c r="U37" s="39">
        <f t="shared" si="11"/>
        <v>5633949</v>
      </c>
      <c r="V37" s="39">
        <f t="shared" si="11"/>
        <v>5701598</v>
      </c>
      <c r="W37" s="39">
        <f t="shared" si="11"/>
        <v>5757384</v>
      </c>
      <c r="X37" s="39">
        <f t="shared" si="11"/>
        <v>5808460</v>
      </c>
      <c r="Y37" s="39">
        <f t="shared" si="11"/>
        <v>5848047</v>
      </c>
      <c r="Z37" s="39">
        <f t="shared" si="11"/>
        <v>5867302</v>
      </c>
      <c r="AA37" s="39">
        <f t="shared" si="11"/>
        <v>5896664</v>
      </c>
      <c r="AB37" s="39">
        <f t="shared" si="11"/>
        <v>5934657</v>
      </c>
      <c r="AC37" s="39">
        <f t="shared" si="11"/>
        <v>5964793</v>
      </c>
      <c r="AD37" s="39">
        <f aca="true" t="shared" si="12" ref="AD37:AM37">SUM(AD$26:AD$27,AD$29,AD$16:AD$19,AD$22)</f>
        <v>6015308</v>
      </c>
      <c r="AE37" s="39">
        <f t="shared" si="12"/>
        <v>6059816</v>
      </c>
      <c r="AF37" s="39">
        <f t="shared" si="12"/>
        <v>6105630</v>
      </c>
      <c r="AG37" s="39">
        <f t="shared" si="12"/>
        <v>6154852</v>
      </c>
      <c r="AH37" s="39">
        <f>SUM(AH$26:AH$27,AH$29,AH$16:AH$19,AH$22)</f>
        <v>6194384</v>
      </c>
      <c r="AI37" s="39">
        <f t="shared" si="12"/>
        <v>6238534</v>
      </c>
      <c r="AJ37" s="39">
        <f t="shared" si="12"/>
        <v>6273186</v>
      </c>
      <c r="AK37" s="39">
        <f>SUM(AK$26:AK$27,AK$29,AK$16:AK$19,AK$22)</f>
        <v>6312814</v>
      </c>
      <c r="AL37" s="39">
        <f t="shared" si="12"/>
        <v>6340262</v>
      </c>
      <c r="AM37" s="39">
        <f t="shared" si="12"/>
        <v>6363439</v>
      </c>
      <c r="AN37" s="39">
        <f>SUM(AN$26:AN$27,AN$29,AN$16:AN$19,AN$22)</f>
        <v>6393178</v>
      </c>
      <c r="AO37" s="39">
        <f>SUM(AO$26:AO$27,AO$29,AO$16:AO$19,AO$22)</f>
        <v>6412648</v>
      </c>
      <c r="AP37" s="39">
        <f>SUM(AP$26:AP$27,AP$29,AP$16:AP$19,AP$22)</f>
        <v>6424494</v>
      </c>
      <c r="AQ37" s="39">
        <f>SUM(AQ$26:AQ$27,AQ$29,AQ$16:AQ$19,AQ$22)</f>
        <v>6429309</v>
      </c>
      <c r="AR37" s="39">
        <f>SUM(AR$26:AR$27,AR$29,AR$16:AR$19,AR$22)</f>
        <v>6432444</v>
      </c>
    </row>
    <row r="38" spans="1:44" s="19" customFormat="1" ht="12.75" customHeight="1">
      <c r="A38" s="36" t="s">
        <v>189</v>
      </c>
      <c r="B38" s="40">
        <f>SUM(B20,B21)</f>
        <v>0</v>
      </c>
      <c r="C38" s="40">
        <f>SUM(C20,C21)</f>
        <v>0</v>
      </c>
      <c r="D38" s="40">
        <f>SUM(D20,D21)</f>
        <v>460536</v>
      </c>
      <c r="E38" s="40">
        <f>SUM(E20,E21)</f>
        <v>481233</v>
      </c>
      <c r="F38" s="40">
        <f aca="true" t="shared" si="13" ref="F38:AC38">SUM(F$20:F$21)</f>
        <v>574556</v>
      </c>
      <c r="G38" s="40">
        <f t="shared" si="13"/>
        <v>587705</v>
      </c>
      <c r="H38" s="40">
        <f t="shared" si="13"/>
        <v>597051</v>
      </c>
      <c r="I38" s="40">
        <f t="shared" si="13"/>
        <v>623778</v>
      </c>
      <c r="J38" s="40">
        <f t="shared" si="13"/>
        <v>627560</v>
      </c>
      <c r="K38" s="40">
        <f t="shared" si="13"/>
        <v>630074</v>
      </c>
      <c r="L38" s="40">
        <f t="shared" si="13"/>
        <v>632347</v>
      </c>
      <c r="M38" s="40">
        <f t="shared" si="13"/>
        <v>631691</v>
      </c>
      <c r="N38" s="40">
        <f t="shared" si="13"/>
        <v>633474</v>
      </c>
      <c r="O38" s="40">
        <f t="shared" si="13"/>
        <v>638025</v>
      </c>
      <c r="P38" s="40">
        <f t="shared" si="13"/>
        <v>639375</v>
      </c>
      <c r="Q38" s="40">
        <f t="shared" si="13"/>
        <v>636045</v>
      </c>
      <c r="R38" s="40">
        <f t="shared" si="13"/>
        <v>635325</v>
      </c>
      <c r="S38" s="40">
        <f t="shared" si="13"/>
        <v>634550</v>
      </c>
      <c r="T38" s="40">
        <f t="shared" si="13"/>
        <v>636396</v>
      </c>
      <c r="U38" s="40">
        <f t="shared" si="13"/>
        <v>638630</v>
      </c>
      <c r="V38" s="40">
        <f t="shared" si="13"/>
        <v>641189</v>
      </c>
      <c r="W38" s="40">
        <f t="shared" si="13"/>
        <v>640846</v>
      </c>
      <c r="X38" s="40">
        <f t="shared" si="13"/>
        <v>639074</v>
      </c>
      <c r="Y38" s="40">
        <f t="shared" si="13"/>
        <v>637938</v>
      </c>
      <c r="Z38" s="40">
        <f t="shared" si="13"/>
        <v>631817</v>
      </c>
      <c r="AA38" s="40">
        <f t="shared" si="13"/>
        <v>622746</v>
      </c>
      <c r="AB38" s="40">
        <f t="shared" si="13"/>
        <v>612650</v>
      </c>
      <c r="AC38" s="40">
        <f t="shared" si="13"/>
        <v>608507</v>
      </c>
      <c r="AD38" s="40">
        <f aca="true" t="shared" si="14" ref="AD38:AM38">SUM(AD$20:AD$21)</f>
        <v>609036</v>
      </c>
      <c r="AE38" s="40">
        <f t="shared" si="14"/>
        <v>609377</v>
      </c>
      <c r="AF38" s="40">
        <f t="shared" si="14"/>
        <v>610971</v>
      </c>
      <c r="AG38" s="40">
        <f t="shared" si="14"/>
        <v>613000</v>
      </c>
      <c r="AH38" s="40">
        <f>SUM(AH$20:AH$21)</f>
        <v>612965</v>
      </c>
      <c r="AI38" s="40">
        <f t="shared" si="14"/>
        <v>613356</v>
      </c>
      <c r="AJ38" s="40">
        <f t="shared" si="14"/>
        <v>612491</v>
      </c>
      <c r="AK38" s="40">
        <f>SUM(AK$20:AK$21)</f>
        <v>611079</v>
      </c>
      <c r="AL38" s="40">
        <f t="shared" si="14"/>
        <v>606538</v>
      </c>
      <c r="AM38" s="40">
        <f t="shared" si="14"/>
        <v>603487</v>
      </c>
      <c r="AN38" s="40">
        <f>SUM(AN$20:AN$21)</f>
        <v>598942</v>
      </c>
      <c r="AO38" s="40">
        <f>SUM(AO$20:AO$21)</f>
        <v>597751</v>
      </c>
      <c r="AP38" s="40">
        <f>SUM(AP$20:AP$21)</f>
        <v>596119</v>
      </c>
      <c r="AQ38" s="40">
        <f>SUM(AQ$20:AQ$21)</f>
        <v>593988</v>
      </c>
      <c r="AR38" s="40">
        <f>SUM(AR$20:AR$21)</f>
        <v>589522</v>
      </c>
    </row>
    <row r="39" spans="1:44" ht="23.25">
      <c r="A39" s="34" t="s">
        <v>195</v>
      </c>
      <c r="B39" s="41" t="s">
        <v>194</v>
      </c>
      <c r="C39" s="41" t="s">
        <v>194</v>
      </c>
      <c r="D39" s="41" t="s">
        <v>194</v>
      </c>
      <c r="E39" s="41" t="s">
        <v>194</v>
      </c>
      <c r="F39" s="41" t="s">
        <v>194</v>
      </c>
      <c r="G39" s="42">
        <f aca="true" t="shared" si="15" ref="G39:Q39">G34/F34*100-100</f>
        <v>2.3382863213929284</v>
      </c>
      <c r="H39" s="42">
        <f t="shared" si="15"/>
        <v>2.6608288708419536</v>
      </c>
      <c r="I39" s="42">
        <f t="shared" si="15"/>
        <v>4.850469254679538</v>
      </c>
      <c r="J39" s="42">
        <f t="shared" si="15"/>
        <v>2.5396512427583247</v>
      </c>
      <c r="K39" s="42">
        <f t="shared" si="15"/>
        <v>2.1726613665719015</v>
      </c>
      <c r="L39" s="42">
        <f t="shared" si="15"/>
        <v>1.9621772127620432</v>
      </c>
      <c r="M39" s="42">
        <f t="shared" si="15"/>
        <v>1.803787914067641</v>
      </c>
      <c r="N39" s="42">
        <f t="shared" si="15"/>
        <v>1.8464319880139897</v>
      </c>
      <c r="O39" s="42">
        <f t="shared" si="15"/>
        <v>1.8765694958637908</v>
      </c>
      <c r="P39" s="42">
        <f t="shared" si="15"/>
        <v>2.219780897505103</v>
      </c>
      <c r="Q39" s="42">
        <f t="shared" si="15"/>
        <v>1.847186154266467</v>
      </c>
      <c r="R39" s="42">
        <f aca="true" t="shared" si="16" ref="R39:S43">R34/Q34*100-100</f>
        <v>1.918661531552118</v>
      </c>
      <c r="S39" s="42">
        <f t="shared" si="16"/>
        <v>2.005168853775217</v>
      </c>
      <c r="T39" s="42">
        <f aca="true" t="shared" si="17" ref="T39:AR39">T34/S34*100-100</f>
        <v>1.8636486534883403</v>
      </c>
      <c r="U39" s="42">
        <f t="shared" si="17"/>
        <v>1.855881811621373</v>
      </c>
      <c r="V39" s="42">
        <f t="shared" si="17"/>
        <v>1.7778106904973328</v>
      </c>
      <c r="W39" s="42">
        <f t="shared" si="17"/>
        <v>1.4899563726644658</v>
      </c>
      <c r="X39" s="42">
        <f t="shared" si="17"/>
        <v>1.4924193951850953</v>
      </c>
      <c r="Y39" s="42">
        <f t="shared" si="17"/>
        <v>1.2914705852651025</v>
      </c>
      <c r="Z39" s="42">
        <f t="shared" si="17"/>
        <v>1.020648349030921</v>
      </c>
      <c r="AA39" s="42">
        <f t="shared" si="17"/>
        <v>1.120567310267333</v>
      </c>
      <c r="AB39" s="42">
        <f t="shared" si="17"/>
        <v>1.1752379399339503</v>
      </c>
      <c r="AC39" s="42">
        <f t="shared" si="17"/>
        <v>1.0230603062368289</v>
      </c>
      <c r="AD39" s="42">
        <f t="shared" si="17"/>
        <v>1.2210704097587808</v>
      </c>
      <c r="AE39" s="42">
        <f t="shared" si="17"/>
        <v>1.001701668444781</v>
      </c>
      <c r="AF39" s="42">
        <f t="shared" si="17"/>
        <v>0.9517609757374146</v>
      </c>
      <c r="AG39" s="42">
        <f t="shared" si="17"/>
        <v>0.9228384790763045</v>
      </c>
      <c r="AH39" s="42">
        <f t="shared" si="17"/>
        <v>0.8679619362217608</v>
      </c>
      <c r="AI39" s="42">
        <f t="shared" si="17"/>
        <v>0.8444133124097846</v>
      </c>
      <c r="AJ39" s="42">
        <f t="shared" si="17"/>
        <v>0.785136964429654</v>
      </c>
      <c r="AK39" s="42">
        <f t="shared" si="17"/>
        <v>0.9867429527808298</v>
      </c>
      <c r="AL39" s="42">
        <f t="shared" si="17"/>
        <v>0.864996848268035</v>
      </c>
      <c r="AM39" s="42">
        <f t="shared" si="17"/>
        <v>0.7462892661455243</v>
      </c>
      <c r="AN39" s="42">
        <f t="shared" si="17"/>
        <v>0.8260425115693408</v>
      </c>
      <c r="AO39" s="42">
        <f t="shared" si="17"/>
        <v>0.5565871644388523</v>
      </c>
      <c r="AP39" s="42">
        <f t="shared" si="17"/>
        <v>0.5072615152204634</v>
      </c>
      <c r="AQ39" s="42">
        <f t="shared" si="17"/>
        <v>0.36378528023772105</v>
      </c>
      <c r="AR39" s="42">
        <f t="shared" si="17"/>
        <v>0.3574300166751243</v>
      </c>
    </row>
    <row r="40" spans="1:44" ht="12">
      <c r="A40" s="35" t="s">
        <v>190</v>
      </c>
      <c r="B40" s="41" t="s">
        <v>194</v>
      </c>
      <c r="C40" s="41" t="s">
        <v>194</v>
      </c>
      <c r="D40" s="41" t="s">
        <v>194</v>
      </c>
      <c r="E40" s="41" t="s">
        <v>194</v>
      </c>
      <c r="F40" s="41" t="s">
        <v>194</v>
      </c>
      <c r="G40" s="42">
        <f aca="true" t="shared" si="18" ref="G40:Q40">G35/F35*100-100</f>
        <v>3.506584489909841</v>
      </c>
      <c r="H40" s="42">
        <f t="shared" si="18"/>
        <v>3.9691187957705836</v>
      </c>
      <c r="I40" s="42">
        <f t="shared" si="18"/>
        <v>5.791327695109459</v>
      </c>
      <c r="J40" s="42">
        <f t="shared" si="18"/>
        <v>4.096783747208036</v>
      </c>
      <c r="K40" s="42">
        <f t="shared" si="18"/>
        <v>3.386373618383786</v>
      </c>
      <c r="L40" s="42">
        <f t="shared" si="18"/>
        <v>3.3305878148667034</v>
      </c>
      <c r="M40" s="42">
        <f t="shared" si="18"/>
        <v>3.1740956069961896</v>
      </c>
      <c r="N40" s="42">
        <f t="shared" si="18"/>
        <v>3.0677882946082065</v>
      </c>
      <c r="O40" s="42">
        <f t="shared" si="18"/>
        <v>2.969571737823401</v>
      </c>
      <c r="P40" s="42">
        <f t="shared" si="18"/>
        <v>3.7159128758679003</v>
      </c>
      <c r="Q40" s="42">
        <f t="shared" si="18"/>
        <v>3.2176344627458775</v>
      </c>
      <c r="R40" s="42">
        <f t="shared" si="16"/>
        <v>3.391968758066241</v>
      </c>
      <c r="S40" s="42">
        <f t="shared" si="16"/>
        <v>3.252961635467358</v>
      </c>
      <c r="T40" s="42">
        <f aca="true" t="shared" si="19" ref="T40:AR40">T35/S35*100-100</f>
        <v>2.8888579841263464</v>
      </c>
      <c r="U40" s="42">
        <f t="shared" si="19"/>
        <v>2.8603477043788814</v>
      </c>
      <c r="V40" s="42">
        <f t="shared" si="19"/>
        <v>2.6808615165648746</v>
      </c>
      <c r="W40" s="42">
        <f t="shared" si="19"/>
        <v>2.2900411416967046</v>
      </c>
      <c r="X40" s="42">
        <f t="shared" si="19"/>
        <v>2.2933908059349193</v>
      </c>
      <c r="Y40" s="42">
        <f t="shared" si="19"/>
        <v>2.090994035813722</v>
      </c>
      <c r="Z40" s="42">
        <f t="shared" si="19"/>
        <v>1.9276139318030516</v>
      </c>
      <c r="AA40" s="42">
        <f t="shared" si="19"/>
        <v>2.0479662854544785</v>
      </c>
      <c r="AB40" s="42">
        <f t="shared" si="19"/>
        <v>2.0560217801686775</v>
      </c>
      <c r="AC40" s="42">
        <f t="shared" si="19"/>
        <v>1.7261619063998523</v>
      </c>
      <c r="AD40" s="42">
        <f t="shared" si="19"/>
        <v>1.6947018387968313</v>
      </c>
      <c r="AE40" s="42">
        <f t="shared" si="19"/>
        <v>1.1917945179307026</v>
      </c>
      <c r="AF40" s="42">
        <f t="shared" si="19"/>
        <v>0.9191897574460057</v>
      </c>
      <c r="AG40" s="42">
        <f t="shared" si="19"/>
        <v>0.7880523288452252</v>
      </c>
      <c r="AH40" s="42">
        <f t="shared" si="19"/>
        <v>0.9954273979465853</v>
      </c>
      <c r="AI40" s="42">
        <f t="shared" si="19"/>
        <v>0.8786065331611468</v>
      </c>
      <c r="AJ40" s="42">
        <f t="shared" si="19"/>
        <v>0.9516927722624757</v>
      </c>
      <c r="AK40" s="42">
        <f t="shared" si="19"/>
        <v>1.3323244993557353</v>
      </c>
      <c r="AL40" s="42">
        <f t="shared" si="19"/>
        <v>1.39978491283847</v>
      </c>
      <c r="AM40" s="42">
        <f t="shared" si="19"/>
        <v>1.1397370534446338</v>
      </c>
      <c r="AN40" s="42">
        <f t="shared" si="19"/>
        <v>1.2571749408896125</v>
      </c>
      <c r="AO40" s="42">
        <f t="shared" si="19"/>
        <v>0.7766671002991927</v>
      </c>
      <c r="AP40" s="42">
        <f t="shared" si="19"/>
        <v>0.8216141102825816</v>
      </c>
      <c r="AQ40" s="42">
        <f t="shared" si="19"/>
        <v>0.6198851206470835</v>
      </c>
      <c r="AR40" s="42">
        <f t="shared" si="19"/>
        <v>0.7020135579562208</v>
      </c>
    </row>
    <row r="41" spans="1:44" ht="12">
      <c r="A41" s="36" t="s">
        <v>191</v>
      </c>
      <c r="B41" s="41" t="s">
        <v>194</v>
      </c>
      <c r="C41" s="41" t="s">
        <v>194</v>
      </c>
      <c r="D41" s="41" t="s">
        <v>194</v>
      </c>
      <c r="E41" s="41" t="s">
        <v>194</v>
      </c>
      <c r="F41" s="41" t="s">
        <v>194</v>
      </c>
      <c r="G41" s="42">
        <f aca="true" t="shared" si="20" ref="G41:Q41">G36/F36*100-100</f>
        <v>1.2652312178557281</v>
      </c>
      <c r="H41" s="42">
        <f t="shared" si="20"/>
        <v>1.583380015618772</v>
      </c>
      <c r="I41" s="42">
        <f t="shared" si="20"/>
        <v>3.6990232559923157</v>
      </c>
      <c r="J41" s="42">
        <f t="shared" si="20"/>
        <v>1.5901774859959659</v>
      </c>
      <c r="K41" s="42">
        <f t="shared" si="20"/>
        <v>1.4021085503237174</v>
      </c>
      <c r="L41" s="42">
        <f t="shared" si="20"/>
        <v>1.1679514803058595</v>
      </c>
      <c r="M41" s="42">
        <f t="shared" si="20"/>
        <v>1.023247143696267</v>
      </c>
      <c r="N41" s="42">
        <f t="shared" si="20"/>
        <v>1.0741873754825093</v>
      </c>
      <c r="O41" s="42">
        <f t="shared" si="20"/>
        <v>1.229995572655369</v>
      </c>
      <c r="P41" s="42">
        <f t="shared" si="20"/>
        <v>1.3755513282226843</v>
      </c>
      <c r="Q41" s="42">
        <f t="shared" si="20"/>
        <v>1.1415149884232108</v>
      </c>
      <c r="R41" s="42">
        <f t="shared" si="16"/>
        <v>1.0353972977485313</v>
      </c>
      <c r="S41" s="42">
        <f t="shared" si="16"/>
        <v>1.1084936870692417</v>
      </c>
      <c r="T41" s="42">
        <f aca="true" t="shared" si="21" ref="T41:AR41">T36/S36*100-100</f>
        <v>1.300987025745087</v>
      </c>
      <c r="U41" s="42">
        <f t="shared" si="21"/>
        <v>1.4192809186619968</v>
      </c>
      <c r="V41" s="42">
        <f t="shared" si="21"/>
        <v>1.28100208803788</v>
      </c>
      <c r="W41" s="42">
        <f t="shared" si="21"/>
        <v>1.0748689433892196</v>
      </c>
      <c r="X41" s="42">
        <f t="shared" si="21"/>
        <v>1.2003466126014217</v>
      </c>
      <c r="Y41" s="42">
        <f t="shared" si="21"/>
        <v>0.9487149115180671</v>
      </c>
      <c r="Z41" s="42">
        <f t="shared" si="21"/>
        <v>0.6510711376967748</v>
      </c>
      <c r="AA41" s="42">
        <f t="shared" si="21"/>
        <v>0.6818938100407621</v>
      </c>
      <c r="AB41" s="42">
        <f t="shared" si="21"/>
        <v>0.708901768160672</v>
      </c>
      <c r="AC41" s="42">
        <f t="shared" si="21"/>
        <v>0.6716711895741412</v>
      </c>
      <c r="AD41" s="42">
        <f t="shared" si="21"/>
        <v>1.0042882011624528</v>
      </c>
      <c r="AE41" s="42">
        <f t="shared" si="21"/>
        <v>1.101847667654198</v>
      </c>
      <c r="AF41" s="42">
        <f t="shared" si="21"/>
        <v>1.318285525219892</v>
      </c>
      <c r="AG41" s="42">
        <f t="shared" si="21"/>
        <v>1.3552917481473088</v>
      </c>
      <c r="AH41" s="42">
        <f t="shared" si="21"/>
        <v>1.0176181536706537</v>
      </c>
      <c r="AI41" s="42">
        <f t="shared" si="21"/>
        <v>1.0289291498535533</v>
      </c>
      <c r="AJ41" s="42">
        <f t="shared" si="21"/>
        <v>0.8765794223826617</v>
      </c>
      <c r="AK41" s="42">
        <f t="shared" si="21"/>
        <v>0.9532239532695996</v>
      </c>
      <c r="AL41" s="42">
        <f t="shared" si="21"/>
        <v>0.6379995750422722</v>
      </c>
      <c r="AM41" s="42">
        <f t="shared" si="21"/>
        <v>0.6524876293881903</v>
      </c>
      <c r="AN41" s="42">
        <f t="shared" si="21"/>
        <v>0.6726405543197984</v>
      </c>
      <c r="AO41" s="42">
        <f t="shared" si="21"/>
        <v>0.5475280918685996</v>
      </c>
      <c r="AP41" s="42">
        <f t="shared" si="21"/>
        <v>0.41705765268113737</v>
      </c>
      <c r="AQ41" s="42">
        <f t="shared" si="21"/>
        <v>0.3259177261462014</v>
      </c>
      <c r="AR41" s="42">
        <f t="shared" si="21"/>
        <v>0.22705668259550293</v>
      </c>
    </row>
    <row r="42" spans="1:44" ht="12">
      <c r="A42" s="36" t="s">
        <v>192</v>
      </c>
      <c r="B42" s="41" t="s">
        <v>194</v>
      </c>
      <c r="C42" s="41" t="s">
        <v>194</v>
      </c>
      <c r="D42" s="41" t="s">
        <v>194</v>
      </c>
      <c r="E42" s="41" t="s">
        <v>194</v>
      </c>
      <c r="F42" s="41" t="s">
        <v>194</v>
      </c>
      <c r="G42" s="42">
        <f aca="true" t="shared" si="22" ref="G42:Q42">G37/F37*100-100</f>
        <v>2.135568840225318</v>
      </c>
      <c r="H42" s="42">
        <f t="shared" si="22"/>
        <v>2.4342604560441288</v>
      </c>
      <c r="I42" s="42">
        <f t="shared" si="22"/>
        <v>4.939104817499242</v>
      </c>
      <c r="J42" s="42">
        <f t="shared" si="22"/>
        <v>2.0126749131303967</v>
      </c>
      <c r="K42" s="42">
        <f t="shared" si="22"/>
        <v>1.7913109950312105</v>
      </c>
      <c r="L42" s="42">
        <f t="shared" si="22"/>
        <v>1.390275099564903</v>
      </c>
      <c r="M42" s="42">
        <f t="shared" si="22"/>
        <v>1.2256641220766085</v>
      </c>
      <c r="N42" s="42">
        <f t="shared" si="22"/>
        <v>1.3492583956893611</v>
      </c>
      <c r="O42" s="42">
        <f t="shared" si="22"/>
        <v>1.3409026245911235</v>
      </c>
      <c r="P42" s="42">
        <f t="shared" si="22"/>
        <v>1.4752191111455915</v>
      </c>
      <c r="Q42" s="42">
        <f t="shared" si="22"/>
        <v>1.1346565268133872</v>
      </c>
      <c r="R42" s="42">
        <f t="shared" si="16"/>
        <v>1.1557026194955569</v>
      </c>
      <c r="S42" s="42">
        <f t="shared" si="16"/>
        <v>1.4947747082968164</v>
      </c>
      <c r="T42" s="42">
        <f aca="true" t="shared" si="23" ref="T42:AR42">T37/S37*100-100</f>
        <v>1.2522497272699837</v>
      </c>
      <c r="U42" s="42">
        <f t="shared" si="23"/>
        <v>1.1358589642833152</v>
      </c>
      <c r="V42" s="42">
        <f t="shared" si="23"/>
        <v>1.2007385938353394</v>
      </c>
      <c r="W42" s="42">
        <f t="shared" si="23"/>
        <v>0.9784274513916955</v>
      </c>
      <c r="X42" s="42">
        <f t="shared" si="23"/>
        <v>0.8871390200827278</v>
      </c>
      <c r="Y42" s="42">
        <f t="shared" si="23"/>
        <v>0.6815403738684438</v>
      </c>
      <c r="Z42" s="42">
        <f t="shared" si="23"/>
        <v>0.32925521973403704</v>
      </c>
      <c r="AA42" s="42">
        <f t="shared" si="23"/>
        <v>0.5004344415883111</v>
      </c>
      <c r="AB42" s="42">
        <f t="shared" si="23"/>
        <v>0.6443134626629643</v>
      </c>
      <c r="AC42" s="42">
        <f t="shared" si="23"/>
        <v>0.5077968280222507</v>
      </c>
      <c r="AD42" s="42">
        <f t="shared" si="23"/>
        <v>0.8468860528772808</v>
      </c>
      <c r="AE42" s="42">
        <f t="shared" si="23"/>
        <v>0.7399122372453633</v>
      </c>
      <c r="AF42" s="42">
        <f t="shared" si="23"/>
        <v>0.7560295560129333</v>
      </c>
      <c r="AG42" s="42">
        <f t="shared" si="23"/>
        <v>0.8061739738569145</v>
      </c>
      <c r="AH42" s="42">
        <f t="shared" si="23"/>
        <v>0.6422900176965953</v>
      </c>
      <c r="AI42" s="42">
        <f t="shared" si="23"/>
        <v>0.7127423808404529</v>
      </c>
      <c r="AJ42" s="42">
        <f t="shared" si="23"/>
        <v>0.5554510082016009</v>
      </c>
      <c r="AK42" s="42">
        <f t="shared" si="23"/>
        <v>0.6317045278109106</v>
      </c>
      <c r="AL42" s="42">
        <f t="shared" si="23"/>
        <v>0.43479817399973797</v>
      </c>
      <c r="AM42" s="42">
        <f t="shared" si="23"/>
        <v>0.365552716906663</v>
      </c>
      <c r="AN42" s="42">
        <f t="shared" si="23"/>
        <v>0.46734163712420695</v>
      </c>
      <c r="AO42" s="42">
        <f t="shared" si="23"/>
        <v>0.304543374202936</v>
      </c>
      <c r="AP42" s="42">
        <f t="shared" si="23"/>
        <v>0.18472867994626085</v>
      </c>
      <c r="AQ42" s="42">
        <f t="shared" si="23"/>
        <v>0.0749475367242951</v>
      </c>
      <c r="AR42" s="42">
        <f t="shared" si="23"/>
        <v>0.04876107214633407</v>
      </c>
    </row>
    <row r="43" spans="1:44" ht="12">
      <c r="A43" s="36" t="s">
        <v>193</v>
      </c>
      <c r="B43" s="41" t="s">
        <v>194</v>
      </c>
      <c r="C43" s="41" t="s">
        <v>194</v>
      </c>
      <c r="D43" s="41" t="s">
        <v>194</v>
      </c>
      <c r="E43" s="41" t="s">
        <v>194</v>
      </c>
      <c r="F43" s="41" t="s">
        <v>194</v>
      </c>
      <c r="G43" s="42">
        <f aca="true" t="shared" si="24" ref="G43:Q43">G38/F38*100-100</f>
        <v>2.288549767124536</v>
      </c>
      <c r="H43" s="42">
        <f t="shared" si="24"/>
        <v>1.5902536136326972</v>
      </c>
      <c r="I43" s="42">
        <f t="shared" si="24"/>
        <v>4.476502007366207</v>
      </c>
      <c r="J43" s="42">
        <f t="shared" si="24"/>
        <v>0.6063054484127406</v>
      </c>
      <c r="K43" s="42">
        <f t="shared" si="24"/>
        <v>0.4005991458984113</v>
      </c>
      <c r="L43" s="42">
        <f t="shared" si="24"/>
        <v>0.36075127683415076</v>
      </c>
      <c r="M43" s="42">
        <f t="shared" si="24"/>
        <v>-0.10374050956200165</v>
      </c>
      <c r="N43" s="42">
        <f t="shared" si="24"/>
        <v>0.28225825601441557</v>
      </c>
      <c r="O43" s="42">
        <f t="shared" si="24"/>
        <v>0.718419382642395</v>
      </c>
      <c r="P43" s="42">
        <f t="shared" si="24"/>
        <v>0.2115904549194738</v>
      </c>
      <c r="Q43" s="42">
        <f t="shared" si="24"/>
        <v>-0.5208211143694967</v>
      </c>
      <c r="R43" s="42">
        <f t="shared" si="16"/>
        <v>-0.1131995377685513</v>
      </c>
      <c r="S43" s="42">
        <f t="shared" si="16"/>
        <v>-0.12198481092354996</v>
      </c>
      <c r="T43" s="42">
        <f aca="true" t="shared" si="25" ref="T43:AR43">T38/S38*100-100</f>
        <v>0.2909148215270818</v>
      </c>
      <c r="U43" s="42">
        <f t="shared" si="25"/>
        <v>0.35103929000182177</v>
      </c>
      <c r="V43" s="42">
        <f t="shared" si="25"/>
        <v>0.40070150165196594</v>
      </c>
      <c r="W43" s="42">
        <f t="shared" si="25"/>
        <v>-0.05349436749538938</v>
      </c>
      <c r="X43" s="42">
        <f t="shared" si="25"/>
        <v>-0.2765094890192046</v>
      </c>
      <c r="Y43" s="42">
        <f t="shared" si="25"/>
        <v>-0.1777571924378094</v>
      </c>
      <c r="Z43" s="42">
        <f t="shared" si="25"/>
        <v>-0.959497631431276</v>
      </c>
      <c r="AA43" s="42">
        <f t="shared" si="25"/>
        <v>-1.4357005272096188</v>
      </c>
      <c r="AB43" s="42">
        <f t="shared" si="25"/>
        <v>-1.62120671991471</v>
      </c>
      <c r="AC43" s="42">
        <f t="shared" si="25"/>
        <v>-0.6762425528442009</v>
      </c>
      <c r="AD43" s="42">
        <f t="shared" si="25"/>
        <v>0.0869340862142991</v>
      </c>
      <c r="AE43" s="42">
        <f t="shared" si="25"/>
        <v>0.05599012209458465</v>
      </c>
      <c r="AF43" s="42">
        <f t="shared" si="25"/>
        <v>0.26157862866500636</v>
      </c>
      <c r="AG43" s="42">
        <f t="shared" si="25"/>
        <v>0.3320943219891035</v>
      </c>
      <c r="AH43" s="42">
        <f t="shared" si="25"/>
        <v>-0.005709624796082835</v>
      </c>
      <c r="AI43" s="42">
        <f t="shared" si="25"/>
        <v>0.06378830765214616</v>
      </c>
      <c r="AJ43" s="42">
        <f t="shared" si="25"/>
        <v>-0.14102739681359822</v>
      </c>
      <c r="AK43" s="42">
        <f t="shared" si="25"/>
        <v>-0.23053399968326005</v>
      </c>
      <c r="AL43" s="42">
        <f t="shared" si="25"/>
        <v>-0.7431117744186935</v>
      </c>
      <c r="AM43" s="42">
        <f t="shared" si="25"/>
        <v>-0.503018772113208</v>
      </c>
      <c r="AN43" s="42">
        <f t="shared" si="25"/>
        <v>-0.753123099586233</v>
      </c>
      <c r="AO43" s="42">
        <f t="shared" si="25"/>
        <v>-0.19885063996180463</v>
      </c>
      <c r="AP43" s="42">
        <f t="shared" si="25"/>
        <v>-0.2730233826459596</v>
      </c>
      <c r="AQ43" s="42">
        <f t="shared" si="25"/>
        <v>-0.3574789597379038</v>
      </c>
      <c r="AR43" s="42">
        <f t="shared" si="25"/>
        <v>-0.7518670410850063</v>
      </c>
    </row>
    <row r="44" ht="12">
      <c r="A44" s="69" t="s">
        <v>337</v>
      </c>
    </row>
    <row r="45" spans="1:6" ht="12">
      <c r="A45" s="69" t="s">
        <v>338</v>
      </c>
      <c r="F45" s="70"/>
    </row>
    <row r="46" ht="12">
      <c r="A46" s="69" t="s">
        <v>339</v>
      </c>
    </row>
    <row r="47" ht="12">
      <c r="A47" s="69" t="s">
        <v>340</v>
      </c>
    </row>
  </sheetData>
  <mergeCells count="1">
    <mergeCell ref="A1:AP1"/>
  </mergeCells>
  <printOptions horizontalCentered="1" verticalCentered="1"/>
  <pageMargins left="0.4330708661417323" right="0.3937007874015748" top="0.44" bottom="0.32" header="0.32" footer="0.22"/>
  <pageSetup fitToHeight="1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B41" sqref="B41"/>
    </sheetView>
  </sheetViews>
  <sheetFormatPr defaultColWidth="9.33203125" defaultRowHeight="12"/>
  <cols>
    <col min="1" max="1" width="25" style="2" customWidth="1"/>
    <col min="2" max="15" width="11.83203125" style="1" customWidth="1"/>
    <col min="16" max="16384" width="9.33203125" style="1" customWidth="1"/>
  </cols>
  <sheetData>
    <row r="1" spans="1:13" s="2" customFormat="1" ht="17.25" customHeight="1">
      <c r="A1" s="74" t="s">
        <v>253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6" customFormat="1" ht="22.5" customHeight="1">
      <c r="A2" s="51" t="s">
        <v>215</v>
      </c>
      <c r="B2" s="45" t="s">
        <v>251</v>
      </c>
      <c r="C2" s="45" t="s">
        <v>252</v>
      </c>
      <c r="D2" s="45" t="s">
        <v>40</v>
      </c>
      <c r="E2" s="45" t="s">
        <v>41</v>
      </c>
      <c r="F2" s="45" t="s">
        <v>42</v>
      </c>
      <c r="G2" s="45" t="s">
        <v>43</v>
      </c>
      <c r="H2" s="45" t="s">
        <v>44</v>
      </c>
      <c r="I2" s="45" t="s">
        <v>45</v>
      </c>
      <c r="J2" s="45" t="s">
        <v>46</v>
      </c>
      <c r="K2" s="45" t="s">
        <v>47</v>
      </c>
      <c r="L2" s="45" t="s">
        <v>48</v>
      </c>
      <c r="M2" s="45" t="s">
        <v>49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21537860</v>
      </c>
      <c r="C4" s="4">
        <v>21550339</v>
      </c>
      <c r="D4" s="4">
        <v>21556650</v>
      </c>
      <c r="E4" s="4">
        <v>21568304</v>
      </c>
      <c r="F4" s="4">
        <v>21582216</v>
      </c>
      <c r="G4" s="4">
        <v>21600151</v>
      </c>
      <c r="H4" s="4">
        <v>21625050</v>
      </c>
      <c r="I4" s="4">
        <v>21648130</v>
      </c>
      <c r="J4" s="4">
        <v>21673770</v>
      </c>
      <c r="K4" s="4">
        <v>21638490</v>
      </c>
      <c r="L4" s="4">
        <v>21719578</v>
      </c>
      <c r="M4" s="4">
        <v>21742815</v>
      </c>
    </row>
    <row r="5" spans="1:13" ht="13.5" customHeight="1">
      <c r="A5" s="30" t="s">
        <v>156</v>
      </c>
      <c r="B5" s="4">
        <v>21483932</v>
      </c>
      <c r="C5" s="4">
        <v>21496410</v>
      </c>
      <c r="D5" s="4">
        <v>21502670</v>
      </c>
      <c r="E5" s="4">
        <v>21514117</v>
      </c>
      <c r="F5" s="4">
        <v>21527770</v>
      </c>
      <c r="G5" s="4">
        <v>21545529</v>
      </c>
      <c r="H5" s="4">
        <v>21569469</v>
      </c>
      <c r="I5" s="4">
        <v>21591959</v>
      </c>
      <c r="J5" s="4">
        <v>21615030</v>
      </c>
      <c r="K5" s="4">
        <v>17608443</v>
      </c>
      <c r="L5" s="4">
        <v>21660324</v>
      </c>
      <c r="M5" s="4">
        <v>21683316</v>
      </c>
    </row>
    <row r="6" spans="1:13" ht="13.5" customHeight="1">
      <c r="A6" s="30" t="s">
        <v>157</v>
      </c>
      <c r="B6" s="4">
        <v>17446292</v>
      </c>
      <c r="C6" s="4">
        <v>17459722</v>
      </c>
      <c r="D6" s="4">
        <v>17472064</v>
      </c>
      <c r="E6" s="4">
        <v>17486383</v>
      </c>
      <c r="F6" s="4">
        <v>17502266</v>
      </c>
      <c r="G6" s="4">
        <v>17519628</v>
      </c>
      <c r="H6" s="4">
        <v>17541155</v>
      </c>
      <c r="I6" s="4">
        <v>17560691</v>
      </c>
      <c r="J6" s="4">
        <v>17586262</v>
      </c>
      <c r="K6" s="4">
        <v>3407918</v>
      </c>
      <c r="L6" s="4">
        <v>17630112</v>
      </c>
      <c r="M6" s="4">
        <v>17648681</v>
      </c>
    </row>
    <row r="7" spans="1:13" ht="13.5" customHeight="1">
      <c r="A7" s="31" t="s">
        <v>158</v>
      </c>
      <c r="B7" s="4">
        <v>3358415</v>
      </c>
      <c r="C7" s="4">
        <v>3363363</v>
      </c>
      <c r="D7" s="4">
        <v>3367000</v>
      </c>
      <c r="E7" s="4">
        <v>3371698</v>
      </c>
      <c r="F7" s="4">
        <v>3377140</v>
      </c>
      <c r="G7" s="4">
        <v>3382642</v>
      </c>
      <c r="H7" s="4">
        <v>3388741</v>
      </c>
      <c r="I7" s="4">
        <v>3392754</v>
      </c>
      <c r="J7" s="4">
        <v>3400280</v>
      </c>
      <c r="K7" s="4">
        <v>466349</v>
      </c>
      <c r="L7" s="4">
        <v>3415148</v>
      </c>
      <c r="M7" s="4">
        <v>3420535</v>
      </c>
    </row>
    <row r="8" spans="1:13" ht="13.5" customHeight="1">
      <c r="A8" s="31" t="s">
        <v>159</v>
      </c>
      <c r="B8" s="4">
        <v>465398</v>
      </c>
      <c r="C8" s="4">
        <v>465228</v>
      </c>
      <c r="D8" s="4">
        <v>465085</v>
      </c>
      <c r="E8" s="4">
        <v>465133</v>
      </c>
      <c r="F8" s="4">
        <v>465116</v>
      </c>
      <c r="G8" s="4">
        <v>465367</v>
      </c>
      <c r="H8" s="4">
        <v>465828</v>
      </c>
      <c r="I8" s="4">
        <v>466250</v>
      </c>
      <c r="J8" s="4">
        <v>466230</v>
      </c>
      <c r="K8" s="4">
        <v>1607515</v>
      </c>
      <c r="L8" s="4">
        <v>466478</v>
      </c>
      <c r="M8" s="4">
        <v>466603</v>
      </c>
    </row>
    <row r="9" spans="1:13" ht="13.5" customHeight="1">
      <c r="A9" s="31" t="s">
        <v>160</v>
      </c>
      <c r="B9" s="4">
        <v>1573985</v>
      </c>
      <c r="C9" s="4">
        <v>1576838</v>
      </c>
      <c r="D9" s="4">
        <v>1580759</v>
      </c>
      <c r="E9" s="4">
        <v>1583883</v>
      </c>
      <c r="F9" s="4">
        <v>1587400</v>
      </c>
      <c r="G9" s="4">
        <v>1591302</v>
      </c>
      <c r="H9" s="4">
        <v>1595481</v>
      </c>
      <c r="I9" s="4">
        <v>1599499</v>
      </c>
      <c r="J9" s="4">
        <v>1603476</v>
      </c>
      <c r="K9" s="4">
        <v>420362</v>
      </c>
      <c r="L9" s="4">
        <v>1610745</v>
      </c>
      <c r="M9" s="4">
        <v>1614471</v>
      </c>
    </row>
    <row r="10" spans="1:13" ht="13.5" customHeight="1">
      <c r="A10" s="31" t="s">
        <v>161</v>
      </c>
      <c r="B10" s="4">
        <v>415240</v>
      </c>
      <c r="C10" s="4">
        <v>415554</v>
      </c>
      <c r="D10" s="4">
        <v>416010</v>
      </c>
      <c r="E10" s="4">
        <v>416582</v>
      </c>
      <c r="F10" s="4">
        <v>417075</v>
      </c>
      <c r="G10" s="4">
        <v>417477</v>
      </c>
      <c r="H10" s="4">
        <v>418140</v>
      </c>
      <c r="I10" s="4">
        <v>418998</v>
      </c>
      <c r="J10" s="4">
        <v>419738</v>
      </c>
      <c r="K10" s="4">
        <v>559579</v>
      </c>
      <c r="L10" s="4">
        <v>421046</v>
      </c>
      <c r="M10" s="4">
        <v>421721</v>
      </c>
    </row>
    <row r="11" spans="1:13" ht="13.5" customHeight="1">
      <c r="A11" s="31" t="s">
        <v>162</v>
      </c>
      <c r="B11" s="4">
        <v>560067</v>
      </c>
      <c r="C11" s="4">
        <v>559976</v>
      </c>
      <c r="D11" s="4">
        <v>559786</v>
      </c>
      <c r="E11" s="4">
        <v>559626</v>
      </c>
      <c r="F11" s="4">
        <v>559474</v>
      </c>
      <c r="G11" s="4">
        <v>558899</v>
      </c>
      <c r="H11" s="4">
        <v>558936</v>
      </c>
      <c r="I11" s="4">
        <v>559108</v>
      </c>
      <c r="J11" s="4">
        <v>559147</v>
      </c>
      <c r="K11" s="4">
        <v>1444285</v>
      </c>
      <c r="L11" s="4">
        <v>560045</v>
      </c>
      <c r="M11" s="4">
        <v>560344</v>
      </c>
    </row>
    <row r="12" spans="1:13" ht="13.5" customHeight="1">
      <c r="A12" s="31" t="s">
        <v>163</v>
      </c>
      <c r="B12" s="4">
        <v>1429239</v>
      </c>
      <c r="C12" s="4">
        <v>1430741</v>
      </c>
      <c r="D12" s="4">
        <v>1432163</v>
      </c>
      <c r="E12" s="4">
        <v>1433759</v>
      </c>
      <c r="F12" s="4">
        <v>1435245</v>
      </c>
      <c r="G12" s="4">
        <v>1436605</v>
      </c>
      <c r="H12" s="4">
        <v>1438396</v>
      </c>
      <c r="I12" s="4">
        <v>1439995</v>
      </c>
      <c r="J12" s="4">
        <v>1441835</v>
      </c>
      <c r="K12" s="4">
        <v>1295600</v>
      </c>
      <c r="L12" s="4">
        <v>1446044</v>
      </c>
      <c r="M12" s="4">
        <v>1447761</v>
      </c>
    </row>
    <row r="13" spans="1:13" ht="13.5" customHeight="1">
      <c r="A13" s="31" t="s">
        <v>164</v>
      </c>
      <c r="B13" s="4">
        <v>1292658</v>
      </c>
      <c r="C13" s="4">
        <v>1292920</v>
      </c>
      <c r="D13" s="4">
        <v>1293125</v>
      </c>
      <c r="E13" s="4">
        <v>1293421</v>
      </c>
      <c r="F13" s="4">
        <v>1293485</v>
      </c>
      <c r="G13" s="4">
        <v>1292927</v>
      </c>
      <c r="H13" s="4">
        <v>1292791</v>
      </c>
      <c r="I13" s="4">
        <v>1293474</v>
      </c>
      <c r="J13" s="4">
        <v>1294685</v>
      </c>
      <c r="K13" s="4">
        <v>545929</v>
      </c>
      <c r="L13" s="4">
        <v>1296778</v>
      </c>
      <c r="M13" s="4">
        <v>1297744</v>
      </c>
    </row>
    <row r="14" spans="1:13" ht="13.5" customHeight="1">
      <c r="A14" s="31" t="s">
        <v>165</v>
      </c>
      <c r="B14" s="4">
        <v>545685</v>
      </c>
      <c r="C14" s="4">
        <v>545688</v>
      </c>
      <c r="D14" s="4">
        <v>545596</v>
      </c>
      <c r="E14" s="4">
        <v>545578</v>
      </c>
      <c r="F14" s="4">
        <v>545603</v>
      </c>
      <c r="G14" s="4">
        <v>545396</v>
      </c>
      <c r="H14" s="4">
        <v>545557</v>
      </c>
      <c r="I14" s="4">
        <v>545571</v>
      </c>
      <c r="J14" s="4">
        <v>545463</v>
      </c>
      <c r="K14" s="4">
        <v>751663</v>
      </c>
      <c r="L14" s="4">
        <v>546335</v>
      </c>
      <c r="M14" s="4">
        <v>546707</v>
      </c>
    </row>
    <row r="15" spans="1:13" ht="13.5" customHeight="1">
      <c r="A15" s="31" t="s">
        <v>166</v>
      </c>
      <c r="B15" s="4">
        <v>752339</v>
      </c>
      <c r="C15" s="4">
        <v>752064</v>
      </c>
      <c r="D15" s="4">
        <v>751552</v>
      </c>
      <c r="E15" s="4">
        <v>751267</v>
      </c>
      <c r="F15" s="4">
        <v>751011</v>
      </c>
      <c r="G15" s="4">
        <v>751453</v>
      </c>
      <c r="H15" s="4">
        <v>751537</v>
      </c>
      <c r="I15" s="4">
        <v>751818</v>
      </c>
      <c r="J15" s="4">
        <v>752004</v>
      </c>
      <c r="K15" s="4">
        <v>567340</v>
      </c>
      <c r="L15" s="4">
        <v>751781</v>
      </c>
      <c r="M15" s="4">
        <v>751913</v>
      </c>
    </row>
    <row r="16" spans="1:13" ht="13.5" customHeight="1">
      <c r="A16" s="31" t="s">
        <v>167</v>
      </c>
      <c r="B16" s="4">
        <v>565733</v>
      </c>
      <c r="C16" s="4">
        <v>565678</v>
      </c>
      <c r="D16" s="4">
        <v>565302</v>
      </c>
      <c r="E16" s="4">
        <v>565044</v>
      </c>
      <c r="F16" s="4">
        <v>565160</v>
      </c>
      <c r="G16" s="4">
        <v>564831</v>
      </c>
      <c r="H16" s="4">
        <v>566725</v>
      </c>
      <c r="I16" s="4">
        <v>566673</v>
      </c>
      <c r="J16" s="4">
        <v>566933</v>
      </c>
      <c r="K16" s="4">
        <v>1094722</v>
      </c>
      <c r="L16" s="4">
        <v>567557</v>
      </c>
      <c r="M16" s="4">
        <v>567695</v>
      </c>
    </row>
    <row r="17" spans="1:13" ht="13.5" customHeight="1">
      <c r="A17" s="31" t="s">
        <v>168</v>
      </c>
      <c r="B17" s="4">
        <v>1089702</v>
      </c>
      <c r="C17" s="4">
        <v>1090262</v>
      </c>
      <c r="D17" s="4">
        <v>1090560</v>
      </c>
      <c r="E17" s="4">
        <v>1090936</v>
      </c>
      <c r="F17" s="4">
        <v>1091147</v>
      </c>
      <c r="G17" s="4">
        <v>1091835</v>
      </c>
      <c r="H17" s="4">
        <v>1092344</v>
      </c>
      <c r="I17" s="4">
        <v>1093172</v>
      </c>
      <c r="J17" s="4">
        <v>1093926</v>
      </c>
      <c r="K17" s="4">
        <v>1225416</v>
      </c>
      <c r="L17" s="4">
        <v>1095619</v>
      </c>
      <c r="M17" s="4">
        <v>1096251</v>
      </c>
    </row>
    <row r="18" spans="1:13" ht="13.5" customHeight="1">
      <c r="A18" s="31" t="s">
        <v>169</v>
      </c>
      <c r="B18" s="4">
        <v>1208977</v>
      </c>
      <c r="C18" s="4">
        <v>1210218</v>
      </c>
      <c r="D18" s="4">
        <v>1211440</v>
      </c>
      <c r="E18" s="4">
        <v>1213317</v>
      </c>
      <c r="F18" s="4">
        <v>1214596</v>
      </c>
      <c r="G18" s="4">
        <v>1215794</v>
      </c>
      <c r="H18" s="4">
        <v>1217661</v>
      </c>
      <c r="I18" s="4">
        <v>1219778</v>
      </c>
      <c r="J18" s="4">
        <v>1223701</v>
      </c>
      <c r="K18" s="4">
        <v>913250</v>
      </c>
      <c r="L18" s="4">
        <v>1227215</v>
      </c>
      <c r="M18" s="4">
        <v>1227160</v>
      </c>
    </row>
    <row r="19" spans="1:13" ht="13.5" customHeight="1">
      <c r="A19" s="31" t="s">
        <v>170</v>
      </c>
      <c r="B19" s="4">
        <v>913189</v>
      </c>
      <c r="C19" s="4">
        <v>913243</v>
      </c>
      <c r="D19" s="4">
        <v>913035</v>
      </c>
      <c r="E19" s="4">
        <v>912623</v>
      </c>
      <c r="F19" s="4">
        <v>912362</v>
      </c>
      <c r="G19" s="4">
        <v>912290</v>
      </c>
      <c r="H19" s="4">
        <v>912445</v>
      </c>
      <c r="I19" s="4">
        <v>912313</v>
      </c>
      <c r="J19" s="4">
        <v>913218</v>
      </c>
      <c r="K19" s="4">
        <v>252834</v>
      </c>
      <c r="L19" s="4">
        <v>913684</v>
      </c>
      <c r="M19" s="4">
        <v>913764</v>
      </c>
    </row>
    <row r="20" spans="1:13" ht="13.5" customHeight="1">
      <c r="A20" s="31" t="s">
        <v>171</v>
      </c>
      <c r="B20" s="4">
        <v>253719</v>
      </c>
      <c r="C20" s="4">
        <v>253449</v>
      </c>
      <c r="D20" s="4">
        <v>253274</v>
      </c>
      <c r="E20" s="4">
        <v>253136</v>
      </c>
      <c r="F20" s="4">
        <v>253137</v>
      </c>
      <c r="G20" s="4">
        <v>253018</v>
      </c>
      <c r="H20" s="4">
        <v>252911</v>
      </c>
      <c r="I20" s="4">
        <v>252728</v>
      </c>
      <c r="J20" s="4">
        <v>252480</v>
      </c>
      <c r="K20" s="4">
        <v>357867</v>
      </c>
      <c r="L20" s="4">
        <v>252903</v>
      </c>
      <c r="M20" s="4">
        <v>253002</v>
      </c>
    </row>
    <row r="21" spans="1:13" ht="13.5" customHeight="1">
      <c r="A21" s="31" t="s">
        <v>172</v>
      </c>
      <c r="B21" s="4">
        <v>358579</v>
      </c>
      <c r="C21" s="4">
        <v>358424</v>
      </c>
      <c r="D21" s="4">
        <v>358202</v>
      </c>
      <c r="E21" s="4">
        <v>358078</v>
      </c>
      <c r="F21" s="4">
        <v>358037</v>
      </c>
      <c r="G21" s="4">
        <v>358130</v>
      </c>
      <c r="H21" s="4">
        <v>357972</v>
      </c>
      <c r="I21" s="4">
        <v>358202</v>
      </c>
      <c r="J21" s="4">
        <v>357833</v>
      </c>
      <c r="K21" s="4">
        <v>91055</v>
      </c>
      <c r="L21" s="4">
        <v>357888</v>
      </c>
      <c r="M21" s="4">
        <v>358077</v>
      </c>
    </row>
    <row r="22" spans="1:13" ht="13.5" customHeight="1">
      <c r="A22" s="31" t="s">
        <v>173</v>
      </c>
      <c r="B22" s="4">
        <v>89970</v>
      </c>
      <c r="C22" s="4">
        <v>89855</v>
      </c>
      <c r="D22" s="4">
        <v>89731</v>
      </c>
      <c r="E22" s="4">
        <v>89591</v>
      </c>
      <c r="F22" s="4">
        <v>89583</v>
      </c>
      <c r="G22" s="4">
        <v>89655</v>
      </c>
      <c r="H22" s="4">
        <v>89731</v>
      </c>
      <c r="I22" s="4">
        <v>89989</v>
      </c>
      <c r="J22" s="4">
        <v>91032</v>
      </c>
      <c r="K22" s="4">
        <v>378586</v>
      </c>
      <c r="L22" s="4">
        <v>91083</v>
      </c>
      <c r="M22" s="4">
        <v>91169</v>
      </c>
    </row>
    <row r="23" spans="1:13" ht="13.5" customHeight="1">
      <c r="A23" s="31" t="s">
        <v>174</v>
      </c>
      <c r="B23" s="4">
        <v>374479</v>
      </c>
      <c r="C23" s="4">
        <v>374756</v>
      </c>
      <c r="D23" s="4">
        <v>374874</v>
      </c>
      <c r="E23" s="4">
        <v>375166</v>
      </c>
      <c r="F23" s="4">
        <v>375733</v>
      </c>
      <c r="G23" s="4">
        <v>376263</v>
      </c>
      <c r="H23" s="4">
        <v>376710</v>
      </c>
      <c r="I23" s="4">
        <v>377112</v>
      </c>
      <c r="J23" s="4">
        <v>378091</v>
      </c>
      <c r="K23" s="4">
        <v>350914</v>
      </c>
      <c r="L23" s="4">
        <v>379096</v>
      </c>
      <c r="M23" s="4">
        <v>379370</v>
      </c>
    </row>
    <row r="24" spans="1:13" ht="13.5" customHeight="1">
      <c r="A24" s="31" t="s">
        <v>175</v>
      </c>
      <c r="B24" s="4">
        <v>346262</v>
      </c>
      <c r="C24" s="4">
        <v>346468</v>
      </c>
      <c r="D24" s="4">
        <v>346979</v>
      </c>
      <c r="E24" s="4">
        <v>347415</v>
      </c>
      <c r="F24" s="4">
        <v>347763</v>
      </c>
      <c r="G24" s="4">
        <v>348376</v>
      </c>
      <c r="H24" s="4">
        <v>349150</v>
      </c>
      <c r="I24" s="4">
        <v>349794</v>
      </c>
      <c r="J24" s="4">
        <v>350412</v>
      </c>
      <c r="K24" s="4">
        <v>898039</v>
      </c>
      <c r="L24" s="4">
        <v>351200</v>
      </c>
      <c r="M24" s="4">
        <v>351800</v>
      </c>
    </row>
    <row r="25" spans="1:13" ht="13.5" customHeight="1">
      <c r="A25" s="31" t="s">
        <v>176</v>
      </c>
      <c r="B25" s="4">
        <v>878208</v>
      </c>
      <c r="C25" s="4">
        <v>879877</v>
      </c>
      <c r="D25" s="4">
        <v>881870</v>
      </c>
      <c r="E25" s="4">
        <v>883670</v>
      </c>
      <c r="F25" s="4">
        <v>886288</v>
      </c>
      <c r="G25" s="4">
        <v>889527</v>
      </c>
      <c r="H25" s="4">
        <v>891981</v>
      </c>
      <c r="I25" s="4">
        <v>894653</v>
      </c>
      <c r="J25" s="4">
        <v>896708</v>
      </c>
      <c r="K25" s="4">
        <v>262667</v>
      </c>
      <c r="L25" s="4">
        <v>899538</v>
      </c>
      <c r="M25" s="4">
        <v>901961</v>
      </c>
    </row>
    <row r="26" spans="1:13" ht="13.5" customHeight="1">
      <c r="A26" s="31" t="s">
        <v>177</v>
      </c>
      <c r="B26" s="4">
        <v>263065</v>
      </c>
      <c r="C26" s="4">
        <v>263283</v>
      </c>
      <c r="D26" s="4">
        <v>263549</v>
      </c>
      <c r="E26" s="4">
        <v>263737</v>
      </c>
      <c r="F26" s="4">
        <v>263647</v>
      </c>
      <c r="G26" s="4">
        <v>263819</v>
      </c>
      <c r="H26" s="4">
        <v>263085</v>
      </c>
      <c r="I26" s="4">
        <v>263094</v>
      </c>
      <c r="J26" s="4">
        <v>262838</v>
      </c>
      <c r="K26" s="4">
        <v>716553</v>
      </c>
      <c r="L26" s="4">
        <v>262863</v>
      </c>
      <c r="M26" s="4">
        <v>262822</v>
      </c>
    </row>
    <row r="27" spans="1:13" ht="13.5" customHeight="1">
      <c r="A27" s="31" t="s">
        <v>178</v>
      </c>
      <c r="B27" s="4">
        <v>711383</v>
      </c>
      <c r="C27" s="4">
        <v>711837</v>
      </c>
      <c r="D27" s="4">
        <v>712172</v>
      </c>
      <c r="E27" s="4">
        <v>712723</v>
      </c>
      <c r="F27" s="4">
        <v>713264</v>
      </c>
      <c r="G27" s="4">
        <v>714022</v>
      </c>
      <c r="H27" s="4">
        <v>715033</v>
      </c>
      <c r="I27" s="4">
        <v>715716</v>
      </c>
      <c r="J27" s="4">
        <v>716232</v>
      </c>
      <c r="K27" s="4">
        <v>2597191</v>
      </c>
      <c r="L27" s="4">
        <v>717066</v>
      </c>
      <c r="M27" s="4">
        <v>717811</v>
      </c>
    </row>
    <row r="28" spans="1:13" ht="13.5" customHeight="1">
      <c r="A28" s="30" t="s">
        <v>179</v>
      </c>
      <c r="B28" s="4">
        <v>2603076</v>
      </c>
      <c r="C28" s="4">
        <v>2601605</v>
      </c>
      <c r="D28" s="4">
        <v>2595699</v>
      </c>
      <c r="E28" s="4">
        <v>2593216</v>
      </c>
      <c r="F28" s="4">
        <v>2590520</v>
      </c>
      <c r="G28" s="4">
        <v>2590766</v>
      </c>
      <c r="H28" s="4">
        <v>2593181</v>
      </c>
      <c r="I28" s="4">
        <v>2596155</v>
      </c>
      <c r="J28" s="4">
        <v>2596540</v>
      </c>
      <c r="K28" s="4">
        <v>1432856</v>
      </c>
      <c r="L28" s="4">
        <v>2597197</v>
      </c>
      <c r="M28" s="4">
        <v>2598493</v>
      </c>
    </row>
    <row r="29" spans="1:13" ht="13.5" customHeight="1">
      <c r="A29" s="30" t="s">
        <v>180</v>
      </c>
      <c r="B29" s="4">
        <v>1434564</v>
      </c>
      <c r="C29" s="4">
        <v>1435083</v>
      </c>
      <c r="D29" s="4">
        <v>1434907</v>
      </c>
      <c r="E29" s="4">
        <v>1434518</v>
      </c>
      <c r="F29" s="4">
        <v>1434984</v>
      </c>
      <c r="G29" s="4">
        <v>1435135</v>
      </c>
      <c r="H29" s="4">
        <v>1435133</v>
      </c>
      <c r="I29" s="4">
        <v>1435113</v>
      </c>
      <c r="J29" s="4">
        <v>1432228</v>
      </c>
      <c r="K29" s="4">
        <v>59023</v>
      </c>
      <c r="L29" s="4">
        <v>1433015</v>
      </c>
      <c r="M29" s="4">
        <v>1436142</v>
      </c>
    </row>
    <row r="30" spans="1:13" ht="13.5" customHeight="1">
      <c r="A30" s="30" t="s">
        <v>181</v>
      </c>
      <c r="B30" s="4">
        <v>53928</v>
      </c>
      <c r="C30" s="4">
        <v>53929</v>
      </c>
      <c r="D30" s="4">
        <v>53980</v>
      </c>
      <c r="E30" s="4">
        <v>54187</v>
      </c>
      <c r="F30" s="4">
        <v>54446</v>
      </c>
      <c r="G30" s="4">
        <v>54622</v>
      </c>
      <c r="H30" s="4">
        <v>55581</v>
      </c>
      <c r="I30" s="4">
        <v>56171</v>
      </c>
      <c r="J30" s="4">
        <v>58740</v>
      </c>
      <c r="K30" s="4">
        <v>50422</v>
      </c>
      <c r="L30" s="4">
        <v>59254</v>
      </c>
      <c r="M30" s="4">
        <v>59499</v>
      </c>
    </row>
    <row r="31" spans="1:13" ht="13.5" customHeight="1">
      <c r="A31" s="31" t="s">
        <v>182</v>
      </c>
      <c r="B31" s="4">
        <v>47970</v>
      </c>
      <c r="C31" s="4">
        <v>47968</v>
      </c>
      <c r="D31" s="4">
        <v>48020</v>
      </c>
      <c r="E31" s="4">
        <v>48165</v>
      </c>
      <c r="F31" s="4">
        <v>48357</v>
      </c>
      <c r="G31" s="4">
        <v>48475</v>
      </c>
      <c r="H31" s="4">
        <v>48700</v>
      </c>
      <c r="I31" s="4">
        <v>49069</v>
      </c>
      <c r="J31" s="4">
        <v>50070</v>
      </c>
      <c r="K31" s="4">
        <v>8601</v>
      </c>
      <c r="L31" s="4">
        <v>50667</v>
      </c>
      <c r="M31" s="4">
        <v>51080</v>
      </c>
    </row>
    <row r="32" spans="1:13" ht="13.5" customHeight="1" thickBot="1">
      <c r="A32" s="32" t="s">
        <v>183</v>
      </c>
      <c r="B32" s="4">
        <v>5958</v>
      </c>
      <c r="C32" s="4">
        <v>5961</v>
      </c>
      <c r="D32" s="4">
        <v>5960</v>
      </c>
      <c r="E32" s="4">
        <v>6022</v>
      </c>
      <c r="F32" s="4">
        <v>6089</v>
      </c>
      <c r="G32" s="4">
        <v>6147</v>
      </c>
      <c r="H32" s="4">
        <v>6881</v>
      </c>
      <c r="I32" s="4">
        <v>7102</v>
      </c>
      <c r="J32" s="4">
        <v>8670</v>
      </c>
      <c r="K32" s="4"/>
      <c r="L32" s="4">
        <v>8587</v>
      </c>
      <c r="M32" s="4">
        <v>8419</v>
      </c>
    </row>
    <row r="33" spans="1:38" ht="12.75" thickTop="1">
      <c r="A33" s="57" t="s">
        <v>185</v>
      </c>
      <c r="B33" s="7">
        <f aca="true" t="shared" si="0" ref="B33:M33">SUM(B34:B37)</f>
        <v>21483932</v>
      </c>
      <c r="C33" s="7">
        <f t="shared" si="0"/>
        <v>21496410</v>
      </c>
      <c r="D33" s="7">
        <f t="shared" si="0"/>
        <v>21502670</v>
      </c>
      <c r="E33" s="7">
        <f t="shared" si="0"/>
        <v>21514117</v>
      </c>
      <c r="F33" s="7">
        <f t="shared" si="0"/>
        <v>21527770</v>
      </c>
      <c r="G33" s="7">
        <f t="shared" si="0"/>
        <v>21545529</v>
      </c>
      <c r="H33" s="7">
        <f t="shared" si="0"/>
        <v>21569469</v>
      </c>
      <c r="I33" s="7">
        <f t="shared" si="0"/>
        <v>21591959</v>
      </c>
      <c r="J33" s="7">
        <f t="shared" si="0"/>
        <v>21615030</v>
      </c>
      <c r="K33" s="7">
        <f t="shared" si="0"/>
        <v>18289595</v>
      </c>
      <c r="L33" s="7">
        <f t="shared" si="0"/>
        <v>21660324</v>
      </c>
      <c r="M33" s="7">
        <f t="shared" si="0"/>
        <v>21683316</v>
      </c>
      <c r="N33" s="10">
        <f>M33/'1996'!M33*100-100</f>
        <v>0.9867429527808298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9136855</v>
      </c>
      <c r="C34" s="8">
        <f t="shared" si="1"/>
        <v>9143812</v>
      </c>
      <c r="D34" s="8">
        <f t="shared" si="1"/>
        <v>9146406</v>
      </c>
      <c r="E34" s="8">
        <f t="shared" si="1"/>
        <v>9153093</v>
      </c>
      <c r="F34" s="8">
        <f t="shared" si="1"/>
        <v>9160747</v>
      </c>
      <c r="G34" s="8">
        <f t="shared" si="1"/>
        <v>9172193</v>
      </c>
      <c r="H34" s="8">
        <f t="shared" si="1"/>
        <v>9187231</v>
      </c>
      <c r="I34" s="8">
        <f t="shared" si="1"/>
        <v>9200562</v>
      </c>
      <c r="J34" s="8">
        <f t="shared" si="1"/>
        <v>9214767</v>
      </c>
      <c r="K34" s="8">
        <f t="shared" si="1"/>
        <v>5735614</v>
      </c>
      <c r="L34" s="8">
        <f t="shared" si="1"/>
        <v>9240910</v>
      </c>
      <c r="M34" s="8">
        <f t="shared" si="1"/>
        <v>9252993</v>
      </c>
      <c r="N34" s="10">
        <f>M34/'1996'!M34*100-100</f>
        <v>1.3323244993557353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5458196</v>
      </c>
      <c r="C35" s="8">
        <f t="shared" si="2"/>
        <v>5461266</v>
      </c>
      <c r="D35" s="8">
        <f t="shared" si="2"/>
        <v>5464092</v>
      </c>
      <c r="E35" s="8">
        <f t="shared" si="2"/>
        <v>5467321</v>
      </c>
      <c r="F35" s="8">
        <f t="shared" si="2"/>
        <v>5471106</v>
      </c>
      <c r="G35" s="8">
        <f t="shared" si="2"/>
        <v>5474807</v>
      </c>
      <c r="H35" s="8">
        <f t="shared" si="2"/>
        <v>5479198</v>
      </c>
      <c r="I35" s="8">
        <f t="shared" si="2"/>
        <v>5484619</v>
      </c>
      <c r="J35" s="8">
        <f t="shared" si="2"/>
        <v>5489842</v>
      </c>
      <c r="K35" s="8">
        <f t="shared" si="2"/>
        <v>4867484</v>
      </c>
      <c r="L35" s="8">
        <f t="shared" si="2"/>
        <v>5500521</v>
      </c>
      <c r="M35" s="8">
        <f t="shared" si="2"/>
        <v>5506430</v>
      </c>
      <c r="N35" s="10">
        <f>M35/'1996'!M35*100-100</f>
        <v>0.9532239532695996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6276583</v>
      </c>
      <c r="C36" s="8">
        <f t="shared" si="3"/>
        <v>6279459</v>
      </c>
      <c r="D36" s="8">
        <f t="shared" si="3"/>
        <v>6280696</v>
      </c>
      <c r="E36" s="8">
        <f t="shared" si="3"/>
        <v>6282489</v>
      </c>
      <c r="F36" s="8">
        <f t="shared" si="3"/>
        <v>6284743</v>
      </c>
      <c r="G36" s="8">
        <f t="shared" si="3"/>
        <v>6287381</v>
      </c>
      <c r="H36" s="8">
        <f t="shared" si="3"/>
        <v>6292157</v>
      </c>
      <c r="I36" s="8">
        <f t="shared" si="3"/>
        <v>6295848</v>
      </c>
      <c r="J36" s="8">
        <f t="shared" si="3"/>
        <v>6300108</v>
      </c>
      <c r="K36" s="8">
        <f t="shared" si="3"/>
        <v>7237575</v>
      </c>
      <c r="L36" s="8">
        <f t="shared" si="3"/>
        <v>6308102</v>
      </c>
      <c r="M36" s="8">
        <f t="shared" si="3"/>
        <v>6312814</v>
      </c>
      <c r="N36" s="10">
        <f>M36/'1996'!M36*100-100</f>
        <v>0.6317045278109106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612298</v>
      </c>
      <c r="C37" s="9">
        <f t="shared" si="4"/>
        <v>611873</v>
      </c>
      <c r="D37" s="9">
        <f t="shared" si="4"/>
        <v>611476</v>
      </c>
      <c r="E37" s="9">
        <f t="shared" si="4"/>
        <v>611214</v>
      </c>
      <c r="F37" s="9">
        <f t="shared" si="4"/>
        <v>611174</v>
      </c>
      <c r="G37" s="9">
        <f t="shared" si="4"/>
        <v>611148</v>
      </c>
      <c r="H37" s="9">
        <f t="shared" si="4"/>
        <v>610883</v>
      </c>
      <c r="I37" s="9">
        <f t="shared" si="4"/>
        <v>610930</v>
      </c>
      <c r="J37" s="9">
        <f t="shared" si="4"/>
        <v>610313</v>
      </c>
      <c r="K37" s="9">
        <f t="shared" si="4"/>
        <v>448922</v>
      </c>
      <c r="L37" s="9">
        <f t="shared" si="4"/>
        <v>610791</v>
      </c>
      <c r="M37" s="9">
        <f t="shared" si="4"/>
        <v>611079</v>
      </c>
      <c r="N37" s="10">
        <f>M37/'1996'!M37*100-100</f>
        <v>-0.23053399968326005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A39" sqref="A39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74" t="s">
        <v>257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6" customFormat="1" ht="22.5" customHeight="1">
      <c r="A2" s="51" t="s">
        <v>215</v>
      </c>
      <c r="B2" s="45" t="s">
        <v>255</v>
      </c>
      <c r="C2" s="45" t="s">
        <v>256</v>
      </c>
      <c r="D2" s="45" t="s">
        <v>30</v>
      </c>
      <c r="E2" s="45" t="s">
        <v>31</v>
      </c>
      <c r="F2" s="45" t="s">
        <v>32</v>
      </c>
      <c r="G2" s="45" t="s">
        <v>33</v>
      </c>
      <c r="H2" s="45" t="s">
        <v>34</v>
      </c>
      <c r="I2" s="45" t="s">
        <v>35</v>
      </c>
      <c r="J2" s="45" t="s">
        <v>36</v>
      </c>
      <c r="K2" s="45" t="s">
        <v>37</v>
      </c>
      <c r="L2" s="45" t="s">
        <v>38</v>
      </c>
      <c r="M2" s="45" t="s">
        <v>39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21365294</v>
      </c>
      <c r="C4" s="4">
        <v>21379402</v>
      </c>
      <c r="D4" s="4">
        <v>21386679</v>
      </c>
      <c r="E4" s="4">
        <v>21392424</v>
      </c>
      <c r="F4" s="4">
        <v>21406008</v>
      </c>
      <c r="G4" s="4">
        <v>21424079</v>
      </c>
      <c r="H4" s="4">
        <v>21440510</v>
      </c>
      <c r="I4" s="4">
        <v>21455156</v>
      </c>
      <c r="J4" s="4">
        <v>21469870</v>
      </c>
      <c r="K4" s="4">
        <v>21486295</v>
      </c>
      <c r="L4" s="4">
        <v>21503979</v>
      </c>
      <c r="M4" s="4">
        <v>21525433</v>
      </c>
    </row>
    <row r="5" spans="1:13" ht="13.5" customHeight="1">
      <c r="A5" s="30" t="s">
        <v>156</v>
      </c>
      <c r="B5" s="4">
        <v>21312051</v>
      </c>
      <c r="C5" s="4">
        <v>21326146</v>
      </c>
      <c r="D5" s="4">
        <v>21333442</v>
      </c>
      <c r="E5" s="4">
        <v>21339149</v>
      </c>
      <c r="F5" s="4">
        <v>21352718</v>
      </c>
      <c r="G5" s="4">
        <v>21370793</v>
      </c>
      <c r="H5" s="4">
        <v>21387106</v>
      </c>
      <c r="I5" s="4">
        <v>21401649</v>
      </c>
      <c r="J5" s="4">
        <v>21416150</v>
      </c>
      <c r="K5" s="4">
        <v>21432525</v>
      </c>
      <c r="L5" s="4">
        <v>21450183</v>
      </c>
      <c r="M5" s="4">
        <v>21471448</v>
      </c>
    </row>
    <row r="6" spans="1:13" ht="13.5" customHeight="1">
      <c r="A6" s="30" t="s">
        <v>157</v>
      </c>
      <c r="B6" s="4">
        <v>17256228</v>
      </c>
      <c r="C6" s="4">
        <v>17269368</v>
      </c>
      <c r="D6" s="4">
        <v>17280786</v>
      </c>
      <c r="E6" s="4">
        <v>17292951</v>
      </c>
      <c r="F6" s="4">
        <v>17306908</v>
      </c>
      <c r="G6" s="4">
        <v>17321383</v>
      </c>
      <c r="H6" s="4">
        <v>17336933</v>
      </c>
      <c r="I6" s="4">
        <v>17353758</v>
      </c>
      <c r="J6" s="4">
        <v>17372086</v>
      </c>
      <c r="K6" s="4">
        <v>17392396</v>
      </c>
      <c r="L6" s="4">
        <v>17410884</v>
      </c>
      <c r="M6" s="4">
        <v>17432453</v>
      </c>
    </row>
    <row r="7" spans="1:13" ht="13.5" customHeight="1">
      <c r="A7" s="31" t="s">
        <v>158</v>
      </c>
      <c r="B7" s="4">
        <v>3307960</v>
      </c>
      <c r="C7" s="4">
        <v>3310991</v>
      </c>
      <c r="D7" s="4">
        <v>3314855</v>
      </c>
      <c r="E7" s="4">
        <v>3317730</v>
      </c>
      <c r="F7" s="4">
        <v>3321066</v>
      </c>
      <c r="G7" s="4">
        <v>3324210</v>
      </c>
      <c r="H7" s="4">
        <v>3327449</v>
      </c>
      <c r="I7" s="4">
        <v>3331422</v>
      </c>
      <c r="J7" s="4">
        <v>3338143</v>
      </c>
      <c r="K7" s="4">
        <v>3346439</v>
      </c>
      <c r="L7" s="4">
        <v>3350230</v>
      </c>
      <c r="M7" s="4">
        <v>3355299</v>
      </c>
    </row>
    <row r="8" spans="1:13" ht="13.5" customHeight="1">
      <c r="A8" s="31" t="s">
        <v>159</v>
      </c>
      <c r="B8" s="4">
        <v>465061</v>
      </c>
      <c r="C8" s="4">
        <v>465116</v>
      </c>
      <c r="D8" s="4">
        <v>465124</v>
      </c>
      <c r="E8" s="4">
        <v>464895</v>
      </c>
      <c r="F8" s="4">
        <v>464877</v>
      </c>
      <c r="G8" s="4">
        <v>464793</v>
      </c>
      <c r="H8" s="4">
        <v>464648</v>
      </c>
      <c r="I8" s="4">
        <v>464819</v>
      </c>
      <c r="J8" s="4">
        <v>464688</v>
      </c>
      <c r="K8" s="4">
        <v>465014</v>
      </c>
      <c r="L8" s="4">
        <v>465285</v>
      </c>
      <c r="M8" s="4">
        <v>465120</v>
      </c>
    </row>
    <row r="9" spans="1:13" ht="13.5" customHeight="1">
      <c r="A9" s="31" t="s">
        <v>160</v>
      </c>
      <c r="B9" s="4">
        <v>1527225</v>
      </c>
      <c r="C9" s="4">
        <v>1529964</v>
      </c>
      <c r="D9" s="4">
        <v>1532431</v>
      </c>
      <c r="E9" s="4">
        <v>1535927</v>
      </c>
      <c r="F9" s="4">
        <v>1539605</v>
      </c>
      <c r="G9" s="4">
        <v>1543914</v>
      </c>
      <c r="H9" s="4">
        <v>1547943</v>
      </c>
      <c r="I9" s="4">
        <v>1552255</v>
      </c>
      <c r="J9" s="4">
        <v>1556091</v>
      </c>
      <c r="K9" s="4">
        <v>1559888</v>
      </c>
      <c r="L9" s="4">
        <v>1563253</v>
      </c>
      <c r="M9" s="4">
        <v>1570456</v>
      </c>
    </row>
    <row r="10" spans="1:13" ht="13.5" customHeight="1">
      <c r="A10" s="31" t="s">
        <v>161</v>
      </c>
      <c r="B10" s="4">
        <v>408978</v>
      </c>
      <c r="C10" s="4">
        <v>409363</v>
      </c>
      <c r="D10" s="4">
        <v>409807</v>
      </c>
      <c r="E10" s="4">
        <v>410337</v>
      </c>
      <c r="F10" s="4">
        <v>410804</v>
      </c>
      <c r="G10" s="4">
        <v>410985</v>
      </c>
      <c r="H10" s="4">
        <v>411552</v>
      </c>
      <c r="I10" s="4">
        <v>412270</v>
      </c>
      <c r="J10" s="4">
        <v>412832</v>
      </c>
      <c r="K10" s="4">
        <v>413475</v>
      </c>
      <c r="L10" s="4">
        <v>414319</v>
      </c>
      <c r="M10" s="4">
        <v>414932</v>
      </c>
    </row>
    <row r="11" spans="1:13" ht="13.5" customHeight="1">
      <c r="A11" s="31" t="s">
        <v>162</v>
      </c>
      <c r="B11" s="4">
        <v>560157</v>
      </c>
      <c r="C11" s="4">
        <v>560347</v>
      </c>
      <c r="D11" s="4">
        <v>560196</v>
      </c>
      <c r="E11" s="4">
        <v>559949</v>
      </c>
      <c r="F11" s="4">
        <v>559738</v>
      </c>
      <c r="G11" s="4">
        <v>559674</v>
      </c>
      <c r="H11" s="4">
        <v>559551</v>
      </c>
      <c r="I11" s="4">
        <v>559642</v>
      </c>
      <c r="J11" s="4">
        <v>559540</v>
      </c>
      <c r="K11" s="4">
        <v>559734</v>
      </c>
      <c r="L11" s="4">
        <v>559983</v>
      </c>
      <c r="M11" s="4">
        <v>560099</v>
      </c>
    </row>
    <row r="12" spans="1:13" ht="13.5" customHeight="1">
      <c r="A12" s="31" t="s">
        <v>163</v>
      </c>
      <c r="B12" s="4">
        <v>1406259</v>
      </c>
      <c r="C12" s="4">
        <v>1407872</v>
      </c>
      <c r="D12" s="4">
        <v>1409560</v>
      </c>
      <c r="E12" s="4">
        <v>1411727</v>
      </c>
      <c r="F12" s="4">
        <v>1413710</v>
      </c>
      <c r="G12" s="4">
        <v>1415659</v>
      </c>
      <c r="H12" s="4">
        <v>1417634</v>
      </c>
      <c r="I12" s="4">
        <v>1419765</v>
      </c>
      <c r="J12" s="4">
        <v>1421541</v>
      </c>
      <c r="K12" s="4">
        <v>1423721</v>
      </c>
      <c r="L12" s="4">
        <v>1425848</v>
      </c>
      <c r="M12" s="4">
        <v>1427378</v>
      </c>
    </row>
    <row r="13" spans="1:13" ht="13.5" customHeight="1">
      <c r="A13" s="31" t="s">
        <v>164</v>
      </c>
      <c r="B13" s="4">
        <v>1288687</v>
      </c>
      <c r="C13" s="4">
        <v>1289154</v>
      </c>
      <c r="D13" s="4">
        <v>1289473</v>
      </c>
      <c r="E13" s="4">
        <v>1289627</v>
      </c>
      <c r="F13" s="4">
        <v>1289719</v>
      </c>
      <c r="G13" s="4">
        <v>1289554</v>
      </c>
      <c r="H13" s="4">
        <v>1290085</v>
      </c>
      <c r="I13" s="4">
        <v>1290347</v>
      </c>
      <c r="J13" s="4">
        <v>1290700</v>
      </c>
      <c r="K13" s="4">
        <v>1291190</v>
      </c>
      <c r="L13" s="4">
        <v>1291915</v>
      </c>
      <c r="M13" s="4">
        <v>1292482</v>
      </c>
    </row>
    <row r="14" spans="1:13" ht="13.5" customHeight="1">
      <c r="A14" s="31" t="s">
        <v>165</v>
      </c>
      <c r="B14" s="4">
        <v>546345</v>
      </c>
      <c r="C14" s="4">
        <v>546472</v>
      </c>
      <c r="D14" s="4">
        <v>546224</v>
      </c>
      <c r="E14" s="4">
        <v>546074</v>
      </c>
      <c r="F14" s="4">
        <v>545923</v>
      </c>
      <c r="G14" s="4">
        <v>545370</v>
      </c>
      <c r="H14" s="4">
        <v>545525</v>
      </c>
      <c r="I14" s="4">
        <v>545472</v>
      </c>
      <c r="J14" s="4">
        <v>545454</v>
      </c>
      <c r="K14" s="4">
        <v>545547</v>
      </c>
      <c r="L14" s="4">
        <v>545782</v>
      </c>
      <c r="M14" s="4">
        <v>545667</v>
      </c>
    </row>
    <row r="15" spans="1:13" ht="13.5" customHeight="1">
      <c r="A15" s="31" t="s">
        <v>166</v>
      </c>
      <c r="B15" s="4">
        <v>753794</v>
      </c>
      <c r="C15" s="4">
        <v>753747</v>
      </c>
      <c r="D15" s="4">
        <v>753254</v>
      </c>
      <c r="E15" s="4">
        <v>752766</v>
      </c>
      <c r="F15" s="4">
        <v>752628</v>
      </c>
      <c r="G15" s="4">
        <v>752859</v>
      </c>
      <c r="H15" s="4">
        <v>752837</v>
      </c>
      <c r="I15" s="4">
        <v>752772</v>
      </c>
      <c r="J15" s="4">
        <v>752439</v>
      </c>
      <c r="K15" s="4">
        <v>752364</v>
      </c>
      <c r="L15" s="4">
        <v>752373</v>
      </c>
      <c r="M15" s="4">
        <v>752427</v>
      </c>
    </row>
    <row r="16" spans="1:13" ht="13.5" customHeight="1">
      <c r="A16" s="31" t="s">
        <v>167</v>
      </c>
      <c r="B16" s="4">
        <v>565552</v>
      </c>
      <c r="C16" s="4">
        <v>565541</v>
      </c>
      <c r="D16" s="4">
        <v>565769</v>
      </c>
      <c r="E16" s="4">
        <v>565626</v>
      </c>
      <c r="F16" s="4">
        <v>565415</v>
      </c>
      <c r="G16" s="4">
        <v>565099</v>
      </c>
      <c r="H16" s="4">
        <v>565421</v>
      </c>
      <c r="I16" s="4">
        <v>565647</v>
      </c>
      <c r="J16" s="4">
        <v>565743</v>
      </c>
      <c r="K16" s="4">
        <v>565872</v>
      </c>
      <c r="L16" s="4">
        <v>566096</v>
      </c>
      <c r="M16" s="4">
        <v>565700</v>
      </c>
    </row>
    <row r="17" spans="1:13" ht="13.5" customHeight="1">
      <c r="A17" s="31" t="s">
        <v>168</v>
      </c>
      <c r="B17" s="4">
        <v>1082292</v>
      </c>
      <c r="C17" s="4">
        <v>1083146</v>
      </c>
      <c r="D17" s="4">
        <v>1083805</v>
      </c>
      <c r="E17" s="4">
        <v>1084109</v>
      </c>
      <c r="F17" s="4">
        <v>1084156</v>
      </c>
      <c r="G17" s="4">
        <v>1084168</v>
      </c>
      <c r="H17" s="4">
        <v>1084712</v>
      </c>
      <c r="I17" s="4">
        <v>1085587</v>
      </c>
      <c r="J17" s="4">
        <v>1086412</v>
      </c>
      <c r="K17" s="4">
        <v>1087054</v>
      </c>
      <c r="L17" s="4">
        <v>1088070</v>
      </c>
      <c r="M17" s="4">
        <v>1088986</v>
      </c>
    </row>
    <row r="18" spans="1:13" ht="13.5" customHeight="1">
      <c r="A18" s="31" t="s">
        <v>169</v>
      </c>
      <c r="B18" s="4">
        <v>1194737</v>
      </c>
      <c r="C18" s="4">
        <v>1195536</v>
      </c>
      <c r="D18" s="4">
        <v>1196459</v>
      </c>
      <c r="E18" s="4">
        <v>1197279</v>
      </c>
      <c r="F18" s="4">
        <v>1198788</v>
      </c>
      <c r="G18" s="4">
        <v>1199876</v>
      </c>
      <c r="H18" s="4">
        <v>1201366</v>
      </c>
      <c r="I18" s="4">
        <v>1202323</v>
      </c>
      <c r="J18" s="4">
        <v>1203673</v>
      </c>
      <c r="K18" s="4">
        <v>1204808</v>
      </c>
      <c r="L18" s="4">
        <v>1206345</v>
      </c>
      <c r="M18" s="4">
        <v>1208128</v>
      </c>
    </row>
    <row r="19" spans="1:13" ht="13.5" customHeight="1">
      <c r="A19" s="31" t="s">
        <v>170</v>
      </c>
      <c r="B19" s="4">
        <v>911997</v>
      </c>
      <c r="C19" s="4">
        <v>912066</v>
      </c>
      <c r="D19" s="4">
        <v>912103</v>
      </c>
      <c r="E19" s="4">
        <v>912212</v>
      </c>
      <c r="F19" s="4">
        <v>911913</v>
      </c>
      <c r="G19" s="4">
        <v>912360</v>
      </c>
      <c r="H19" s="4">
        <v>912458</v>
      </c>
      <c r="I19" s="4">
        <v>912333</v>
      </c>
      <c r="J19" s="4">
        <v>912300</v>
      </c>
      <c r="K19" s="4">
        <v>912299</v>
      </c>
      <c r="L19" s="4">
        <v>912653</v>
      </c>
      <c r="M19" s="4">
        <v>912850</v>
      </c>
    </row>
    <row r="20" spans="1:13" ht="13.5" customHeight="1">
      <c r="A20" s="31" t="s">
        <v>171</v>
      </c>
      <c r="B20" s="4">
        <v>254328</v>
      </c>
      <c r="C20" s="4">
        <v>254281</v>
      </c>
      <c r="D20" s="4">
        <v>254248</v>
      </c>
      <c r="E20" s="4">
        <v>254217</v>
      </c>
      <c r="F20" s="4">
        <v>254154</v>
      </c>
      <c r="G20" s="4">
        <v>253932</v>
      </c>
      <c r="H20" s="4">
        <v>253877</v>
      </c>
      <c r="I20" s="4">
        <v>253703</v>
      </c>
      <c r="J20" s="4">
        <v>253827</v>
      </c>
      <c r="K20" s="4">
        <v>253814</v>
      </c>
      <c r="L20" s="4">
        <v>253881</v>
      </c>
      <c r="M20" s="4">
        <v>253831</v>
      </c>
    </row>
    <row r="21" spans="1:13" ht="13.5" customHeight="1">
      <c r="A21" s="31" t="s">
        <v>172</v>
      </c>
      <c r="B21" s="4">
        <v>358934</v>
      </c>
      <c r="C21" s="4">
        <v>358816</v>
      </c>
      <c r="D21" s="4">
        <v>358642</v>
      </c>
      <c r="E21" s="4">
        <v>358658</v>
      </c>
      <c r="F21" s="4">
        <v>358849</v>
      </c>
      <c r="G21" s="4">
        <v>358679</v>
      </c>
      <c r="H21" s="4">
        <v>358675</v>
      </c>
      <c r="I21" s="4">
        <v>358518</v>
      </c>
      <c r="J21" s="4">
        <v>358669</v>
      </c>
      <c r="K21" s="4">
        <v>358721</v>
      </c>
      <c r="L21" s="4">
        <v>358797</v>
      </c>
      <c r="M21" s="4">
        <v>358660</v>
      </c>
    </row>
    <row r="22" spans="1:13" ht="13.5" customHeight="1">
      <c r="A22" s="31" t="s">
        <v>173</v>
      </c>
      <c r="B22" s="4">
        <v>90771</v>
      </c>
      <c r="C22" s="4">
        <v>90608</v>
      </c>
      <c r="D22" s="4">
        <v>90470</v>
      </c>
      <c r="E22" s="4">
        <v>90379</v>
      </c>
      <c r="F22" s="4">
        <v>90217</v>
      </c>
      <c r="G22" s="4">
        <v>90142</v>
      </c>
      <c r="H22" s="4">
        <v>90036</v>
      </c>
      <c r="I22" s="4">
        <v>90003</v>
      </c>
      <c r="J22" s="4">
        <v>89961</v>
      </c>
      <c r="K22" s="4">
        <v>89907</v>
      </c>
      <c r="L22" s="4">
        <v>89985</v>
      </c>
      <c r="M22" s="4">
        <v>90087</v>
      </c>
    </row>
    <row r="23" spans="1:13" ht="13.5" customHeight="1">
      <c r="A23" s="31" t="s">
        <v>174</v>
      </c>
      <c r="B23" s="4">
        <v>369179</v>
      </c>
      <c r="C23" s="4">
        <v>369879</v>
      </c>
      <c r="D23" s="4">
        <v>370049</v>
      </c>
      <c r="E23" s="4">
        <v>370484</v>
      </c>
      <c r="F23" s="4">
        <v>371024</v>
      </c>
      <c r="G23" s="4">
        <v>371431</v>
      </c>
      <c r="H23" s="4">
        <v>371986</v>
      </c>
      <c r="I23" s="4">
        <v>372439</v>
      </c>
      <c r="J23" s="4">
        <v>373071</v>
      </c>
      <c r="K23" s="4">
        <v>373476</v>
      </c>
      <c r="L23" s="4">
        <v>373863</v>
      </c>
      <c r="M23" s="4">
        <v>374199</v>
      </c>
    </row>
    <row r="24" spans="1:13" ht="13.5" customHeight="1">
      <c r="A24" s="31" t="s">
        <v>175</v>
      </c>
      <c r="B24" s="4">
        <v>340460</v>
      </c>
      <c r="C24" s="4">
        <v>340736</v>
      </c>
      <c r="D24" s="4">
        <v>341128</v>
      </c>
      <c r="E24" s="4">
        <v>341726</v>
      </c>
      <c r="F24" s="4">
        <v>342071</v>
      </c>
      <c r="G24" s="4">
        <v>342575</v>
      </c>
      <c r="H24" s="4">
        <v>342990</v>
      </c>
      <c r="I24" s="4">
        <v>343319</v>
      </c>
      <c r="J24" s="4">
        <v>343691</v>
      </c>
      <c r="K24" s="4">
        <v>343999</v>
      </c>
      <c r="L24" s="4">
        <v>345289</v>
      </c>
      <c r="M24" s="4">
        <v>345954</v>
      </c>
    </row>
    <row r="25" spans="1:13" ht="13.5" customHeight="1">
      <c r="A25" s="31" t="s">
        <v>176</v>
      </c>
      <c r="B25" s="4">
        <v>854785</v>
      </c>
      <c r="C25" s="4">
        <v>856258</v>
      </c>
      <c r="D25" s="4">
        <v>857590</v>
      </c>
      <c r="E25" s="4">
        <v>859429</v>
      </c>
      <c r="F25" s="4">
        <v>861719</v>
      </c>
      <c r="G25" s="4">
        <v>864363</v>
      </c>
      <c r="H25" s="4">
        <v>866222</v>
      </c>
      <c r="I25" s="4">
        <v>868625</v>
      </c>
      <c r="J25" s="4">
        <v>870715</v>
      </c>
      <c r="K25" s="4">
        <v>872058</v>
      </c>
      <c r="L25" s="4">
        <v>873514</v>
      </c>
      <c r="M25" s="4">
        <v>876384</v>
      </c>
    </row>
    <row r="26" spans="1:13" ht="13.5" customHeight="1">
      <c r="A26" s="31" t="s">
        <v>177</v>
      </c>
      <c r="B26" s="4">
        <v>261675</v>
      </c>
      <c r="C26" s="4">
        <v>261920</v>
      </c>
      <c r="D26" s="4">
        <v>261941</v>
      </c>
      <c r="E26" s="4">
        <v>262034</v>
      </c>
      <c r="F26" s="4">
        <v>262120</v>
      </c>
      <c r="G26" s="4">
        <v>262300</v>
      </c>
      <c r="H26" s="4">
        <v>262312</v>
      </c>
      <c r="I26" s="4">
        <v>262642</v>
      </c>
      <c r="J26" s="4">
        <v>262591</v>
      </c>
      <c r="K26" s="4">
        <v>262675</v>
      </c>
      <c r="L26" s="4">
        <v>262745</v>
      </c>
      <c r="M26" s="4">
        <v>262860</v>
      </c>
    </row>
    <row r="27" spans="1:13" ht="13.5" customHeight="1">
      <c r="A27" s="31" t="s">
        <v>178</v>
      </c>
      <c r="B27" s="4">
        <v>707052</v>
      </c>
      <c r="C27" s="4">
        <v>707555</v>
      </c>
      <c r="D27" s="4">
        <v>707658</v>
      </c>
      <c r="E27" s="4">
        <v>707766</v>
      </c>
      <c r="F27" s="4">
        <v>708412</v>
      </c>
      <c r="G27" s="4">
        <v>709440</v>
      </c>
      <c r="H27" s="4">
        <v>709654</v>
      </c>
      <c r="I27" s="4">
        <v>709855</v>
      </c>
      <c r="J27" s="4">
        <v>710005</v>
      </c>
      <c r="K27" s="4">
        <v>710341</v>
      </c>
      <c r="L27" s="4">
        <v>710658</v>
      </c>
      <c r="M27" s="4">
        <v>710954</v>
      </c>
    </row>
    <row r="28" spans="1:13" ht="13.5" customHeight="1">
      <c r="A28" s="30" t="s">
        <v>179</v>
      </c>
      <c r="B28" s="4">
        <v>2629894</v>
      </c>
      <c r="C28" s="4">
        <v>2630046</v>
      </c>
      <c r="D28" s="4">
        <v>2626138</v>
      </c>
      <c r="E28" s="4">
        <v>2619191</v>
      </c>
      <c r="F28" s="4">
        <v>2618206</v>
      </c>
      <c r="G28" s="4">
        <v>2620716</v>
      </c>
      <c r="H28" s="4">
        <v>2620571</v>
      </c>
      <c r="I28" s="4">
        <v>2617476</v>
      </c>
      <c r="J28" s="4">
        <v>2612814</v>
      </c>
      <c r="K28" s="4">
        <v>2608310</v>
      </c>
      <c r="L28" s="4">
        <v>2607010</v>
      </c>
      <c r="M28" s="4">
        <v>2605374</v>
      </c>
    </row>
    <row r="29" spans="1:13" ht="13.5" customHeight="1">
      <c r="A29" s="30" t="s">
        <v>180</v>
      </c>
      <c r="B29" s="4">
        <v>1425929</v>
      </c>
      <c r="C29" s="4">
        <v>1426732</v>
      </c>
      <c r="D29" s="4">
        <v>1426518</v>
      </c>
      <c r="E29" s="4">
        <v>1427007</v>
      </c>
      <c r="F29" s="4">
        <v>1427604</v>
      </c>
      <c r="G29" s="4">
        <v>1428694</v>
      </c>
      <c r="H29" s="4">
        <v>1429602</v>
      </c>
      <c r="I29" s="4">
        <v>1430415</v>
      </c>
      <c r="J29" s="4">
        <v>1431250</v>
      </c>
      <c r="K29" s="4">
        <v>1431819</v>
      </c>
      <c r="L29" s="4">
        <v>1432289</v>
      </c>
      <c r="M29" s="4">
        <v>1433621</v>
      </c>
    </row>
    <row r="30" spans="1:13" ht="13.5" customHeight="1">
      <c r="A30" s="30" t="s">
        <v>181</v>
      </c>
      <c r="B30" s="4">
        <v>53243</v>
      </c>
      <c r="C30" s="4">
        <v>53256</v>
      </c>
      <c r="D30" s="4">
        <v>53237</v>
      </c>
      <c r="E30" s="4">
        <v>53275</v>
      </c>
      <c r="F30" s="4">
        <v>53290</v>
      </c>
      <c r="G30" s="4">
        <v>53286</v>
      </c>
      <c r="H30" s="4">
        <v>53404</v>
      </c>
      <c r="I30" s="4">
        <v>53507</v>
      </c>
      <c r="J30" s="4">
        <v>53720</v>
      </c>
      <c r="K30" s="4">
        <v>53770</v>
      </c>
      <c r="L30" s="4">
        <v>53796</v>
      </c>
      <c r="M30" s="4">
        <v>53985</v>
      </c>
    </row>
    <row r="31" spans="1:13" ht="13.5" customHeight="1">
      <c r="A31" s="31" t="s">
        <v>182</v>
      </c>
      <c r="B31" s="4">
        <v>47386</v>
      </c>
      <c r="C31" s="4">
        <v>47397</v>
      </c>
      <c r="D31" s="4">
        <v>47442</v>
      </c>
      <c r="E31" s="4">
        <v>47463</v>
      </c>
      <c r="F31" s="4">
        <v>47468</v>
      </c>
      <c r="G31" s="4">
        <v>47476</v>
      </c>
      <c r="H31" s="4">
        <v>47515</v>
      </c>
      <c r="I31" s="4">
        <v>47586</v>
      </c>
      <c r="J31" s="4">
        <v>47670</v>
      </c>
      <c r="K31" s="4">
        <v>47704</v>
      </c>
      <c r="L31" s="4">
        <v>47762</v>
      </c>
      <c r="M31" s="4">
        <v>47924</v>
      </c>
    </row>
    <row r="32" spans="1:13" ht="13.5" customHeight="1" thickBot="1">
      <c r="A32" s="32" t="s">
        <v>183</v>
      </c>
      <c r="B32" s="4">
        <v>5857</v>
      </c>
      <c r="C32" s="4">
        <v>5859</v>
      </c>
      <c r="D32" s="4">
        <v>5795</v>
      </c>
      <c r="E32" s="4">
        <v>5812</v>
      </c>
      <c r="F32" s="4">
        <v>5822</v>
      </c>
      <c r="G32" s="4">
        <v>5810</v>
      </c>
      <c r="H32" s="4">
        <v>5889</v>
      </c>
      <c r="I32" s="4">
        <v>5921</v>
      </c>
      <c r="J32" s="4">
        <v>6050</v>
      </c>
      <c r="K32" s="4">
        <v>6066</v>
      </c>
      <c r="L32" s="4">
        <v>6034</v>
      </c>
      <c r="M32" s="4">
        <v>6061</v>
      </c>
    </row>
    <row r="33" spans="1:38" ht="12.75" thickTop="1">
      <c r="A33" s="57" t="s">
        <v>185</v>
      </c>
      <c r="B33" s="7">
        <f aca="true" t="shared" si="0" ref="B33:M33">SUM(B34:B37)</f>
        <v>21312051</v>
      </c>
      <c r="C33" s="7">
        <f t="shared" si="0"/>
        <v>21326146</v>
      </c>
      <c r="D33" s="7">
        <f t="shared" si="0"/>
        <v>21333442</v>
      </c>
      <c r="E33" s="7">
        <f t="shared" si="0"/>
        <v>21339149</v>
      </c>
      <c r="F33" s="7">
        <f t="shared" si="0"/>
        <v>21352718</v>
      </c>
      <c r="G33" s="7">
        <f t="shared" si="0"/>
        <v>21370793</v>
      </c>
      <c r="H33" s="7">
        <f t="shared" si="0"/>
        <v>21387106</v>
      </c>
      <c r="I33" s="7">
        <f t="shared" si="0"/>
        <v>21401649</v>
      </c>
      <c r="J33" s="7">
        <f t="shared" si="0"/>
        <v>21416150</v>
      </c>
      <c r="K33" s="7">
        <f t="shared" si="0"/>
        <v>21432525</v>
      </c>
      <c r="L33" s="7">
        <f t="shared" si="0"/>
        <v>21450183</v>
      </c>
      <c r="M33" s="7">
        <f t="shared" si="0"/>
        <v>21471448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9048757</v>
      </c>
      <c r="C34" s="8">
        <f t="shared" si="1"/>
        <v>9056095</v>
      </c>
      <c r="D34" s="8">
        <f t="shared" si="1"/>
        <v>9059532</v>
      </c>
      <c r="E34" s="8">
        <f t="shared" si="1"/>
        <v>9060290</v>
      </c>
      <c r="F34" s="8">
        <f t="shared" si="1"/>
        <v>9067653</v>
      </c>
      <c r="G34" s="8">
        <f t="shared" si="1"/>
        <v>9078624</v>
      </c>
      <c r="H34" s="8">
        <f t="shared" si="1"/>
        <v>9087139</v>
      </c>
      <c r="I34" s="8">
        <f t="shared" si="1"/>
        <v>9094000</v>
      </c>
      <c r="J34" s="8">
        <f t="shared" si="1"/>
        <v>9101330</v>
      </c>
      <c r="K34" s="8">
        <f t="shared" si="1"/>
        <v>9110601</v>
      </c>
      <c r="L34" s="8">
        <f t="shared" si="1"/>
        <v>9119249</v>
      </c>
      <c r="M34" s="8">
        <f t="shared" si="1"/>
        <v>9131334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5410027</v>
      </c>
      <c r="C35" s="8">
        <f t="shared" si="2"/>
        <v>5413850</v>
      </c>
      <c r="D35" s="8">
        <f t="shared" si="2"/>
        <v>5416297</v>
      </c>
      <c r="E35" s="8">
        <f t="shared" si="2"/>
        <v>5419572</v>
      </c>
      <c r="F35" s="8">
        <f t="shared" si="2"/>
        <v>5423437</v>
      </c>
      <c r="G35" s="8">
        <f t="shared" si="2"/>
        <v>5427479</v>
      </c>
      <c r="H35" s="8">
        <f t="shared" si="2"/>
        <v>5431854</v>
      </c>
      <c r="I35" s="8">
        <f t="shared" si="2"/>
        <v>5436623</v>
      </c>
      <c r="J35" s="8">
        <f t="shared" si="2"/>
        <v>5440389</v>
      </c>
      <c r="K35" s="8">
        <f t="shared" si="2"/>
        <v>5444614</v>
      </c>
      <c r="L35" s="8">
        <f t="shared" si="2"/>
        <v>5449415</v>
      </c>
      <c r="M35" s="8">
        <f t="shared" si="2"/>
        <v>5454437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6240005</v>
      </c>
      <c r="C36" s="8">
        <f t="shared" si="3"/>
        <v>6243104</v>
      </c>
      <c r="D36" s="8">
        <f t="shared" si="3"/>
        <v>6244723</v>
      </c>
      <c r="E36" s="8">
        <f t="shared" si="3"/>
        <v>6246412</v>
      </c>
      <c r="F36" s="8">
        <f t="shared" si="3"/>
        <v>6248625</v>
      </c>
      <c r="G36" s="8">
        <f t="shared" si="3"/>
        <v>6252079</v>
      </c>
      <c r="H36" s="8">
        <f t="shared" si="3"/>
        <v>6255561</v>
      </c>
      <c r="I36" s="8">
        <f t="shared" si="3"/>
        <v>6258805</v>
      </c>
      <c r="J36" s="8">
        <f t="shared" si="3"/>
        <v>6261935</v>
      </c>
      <c r="K36" s="8">
        <f t="shared" si="3"/>
        <v>6264775</v>
      </c>
      <c r="L36" s="8">
        <f t="shared" si="3"/>
        <v>6268841</v>
      </c>
      <c r="M36" s="8">
        <f t="shared" si="3"/>
        <v>6273186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613262</v>
      </c>
      <c r="C37" s="9">
        <f t="shared" si="4"/>
        <v>613097</v>
      </c>
      <c r="D37" s="9">
        <f t="shared" si="4"/>
        <v>612890</v>
      </c>
      <c r="E37" s="9">
        <f t="shared" si="4"/>
        <v>612875</v>
      </c>
      <c r="F37" s="9">
        <f t="shared" si="4"/>
        <v>613003</v>
      </c>
      <c r="G37" s="9">
        <f t="shared" si="4"/>
        <v>612611</v>
      </c>
      <c r="H37" s="9">
        <f t="shared" si="4"/>
        <v>612552</v>
      </c>
      <c r="I37" s="9">
        <f t="shared" si="4"/>
        <v>612221</v>
      </c>
      <c r="J37" s="9">
        <f t="shared" si="4"/>
        <v>612496</v>
      </c>
      <c r="K37" s="9">
        <f t="shared" si="4"/>
        <v>612535</v>
      </c>
      <c r="L37" s="9">
        <f t="shared" si="4"/>
        <v>612678</v>
      </c>
      <c r="M37" s="9">
        <f t="shared" si="4"/>
        <v>612491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M3" sqref="M3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74" t="s">
        <v>384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6" customFormat="1" ht="22.5" customHeight="1">
      <c r="A2" s="51" t="s">
        <v>215</v>
      </c>
      <c r="B2" s="26" t="s">
        <v>372</v>
      </c>
      <c r="C2" s="26" t="s">
        <v>373</v>
      </c>
      <c r="D2" s="26" t="s">
        <v>374</v>
      </c>
      <c r="E2" s="26" t="s">
        <v>375</v>
      </c>
      <c r="F2" s="26" t="s">
        <v>376</v>
      </c>
      <c r="G2" s="26" t="s">
        <v>377</v>
      </c>
      <c r="H2" s="26" t="s">
        <v>378</v>
      </c>
      <c r="I2" s="26" t="s">
        <v>379</v>
      </c>
      <c r="J2" s="26" t="s">
        <v>380</v>
      </c>
      <c r="K2" s="26" t="s">
        <v>381</v>
      </c>
      <c r="L2" s="26" t="s">
        <v>382</v>
      </c>
      <c r="M2" s="26" t="s">
        <v>383</v>
      </c>
    </row>
    <row r="3" spans="1:13" s="48" customFormat="1" ht="24" customHeight="1">
      <c r="A3" s="50" t="s">
        <v>202</v>
      </c>
      <c r="B3" s="44" t="s">
        <v>341</v>
      </c>
      <c r="C3" s="49" t="s">
        <v>342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343</v>
      </c>
      <c r="B4" s="4">
        <v>21186453</v>
      </c>
      <c r="C4" s="4">
        <v>21196204</v>
      </c>
      <c r="D4" s="4">
        <v>21211323</v>
      </c>
      <c r="E4" s="4">
        <v>21226494</v>
      </c>
      <c r="F4" s="4">
        <v>21243745</v>
      </c>
      <c r="G4" s="4">
        <v>21258039</v>
      </c>
      <c r="H4" s="4">
        <v>21276243</v>
      </c>
      <c r="I4" s="4">
        <v>21293233</v>
      </c>
      <c r="J4" s="4">
        <v>21311885</v>
      </c>
      <c r="K4" s="4">
        <v>21328405</v>
      </c>
      <c r="L4" s="4">
        <v>21350021</v>
      </c>
      <c r="M4" s="4">
        <v>21357431</v>
      </c>
    </row>
    <row r="5" spans="1:13" ht="13.5" customHeight="1">
      <c r="A5" s="30" t="s">
        <v>344</v>
      </c>
      <c r="B5" s="4">
        <v>21134320</v>
      </c>
      <c r="C5" s="4">
        <v>21144029</v>
      </c>
      <c r="D5" s="4">
        <v>21159031</v>
      </c>
      <c r="E5" s="4">
        <v>21174079</v>
      </c>
      <c r="F5" s="4">
        <v>21191191</v>
      </c>
      <c r="G5" s="4">
        <v>21205380</v>
      </c>
      <c r="H5" s="4">
        <v>21223447</v>
      </c>
      <c r="I5" s="4">
        <v>21240302</v>
      </c>
      <c r="J5" s="4">
        <v>21258854</v>
      </c>
      <c r="K5" s="4">
        <v>21275328</v>
      </c>
      <c r="L5" s="4">
        <v>21296854</v>
      </c>
      <c r="M5" s="4">
        <v>21304181</v>
      </c>
    </row>
    <row r="6" spans="1:13" ht="13.5" customHeight="1">
      <c r="A6" s="30" t="s">
        <v>345</v>
      </c>
      <c r="B6" s="4">
        <v>17064742</v>
      </c>
      <c r="C6" s="4">
        <v>17075075</v>
      </c>
      <c r="D6" s="4">
        <v>17090186</v>
      </c>
      <c r="E6" s="4">
        <v>17104763</v>
      </c>
      <c r="F6" s="4">
        <v>17122497</v>
      </c>
      <c r="G6" s="4">
        <v>17136868</v>
      </c>
      <c r="H6" s="4">
        <v>17154255</v>
      </c>
      <c r="I6" s="4">
        <v>17173290</v>
      </c>
      <c r="J6" s="4">
        <v>17192252</v>
      </c>
      <c r="K6" s="4">
        <v>17212224</v>
      </c>
      <c r="L6" s="4">
        <v>17233307</v>
      </c>
      <c r="M6" s="4">
        <v>17245283</v>
      </c>
    </row>
    <row r="7" spans="1:13" ht="13.5" customHeight="1">
      <c r="A7" s="31" t="s">
        <v>346</v>
      </c>
      <c r="B7" s="4">
        <v>3262531</v>
      </c>
      <c r="C7" s="4">
        <v>3265748</v>
      </c>
      <c r="D7" s="4">
        <v>3268287</v>
      </c>
      <c r="E7" s="4">
        <v>3272117</v>
      </c>
      <c r="F7" s="4">
        <v>3275640</v>
      </c>
      <c r="G7" s="4">
        <v>3277959</v>
      </c>
      <c r="H7" s="4">
        <v>3281755</v>
      </c>
      <c r="I7" s="4">
        <v>3285928</v>
      </c>
      <c r="J7" s="4">
        <v>3292046</v>
      </c>
      <c r="K7" s="4">
        <v>3297579</v>
      </c>
      <c r="L7" s="4">
        <v>3302570</v>
      </c>
      <c r="M7" s="4">
        <v>3305615</v>
      </c>
    </row>
    <row r="8" spans="1:13" ht="13.5" customHeight="1">
      <c r="A8" s="31" t="s">
        <v>347</v>
      </c>
      <c r="B8" s="4">
        <v>464468</v>
      </c>
      <c r="C8" s="4">
        <v>464153</v>
      </c>
      <c r="D8" s="4">
        <v>464178</v>
      </c>
      <c r="E8" s="4">
        <v>464258</v>
      </c>
      <c r="F8" s="4">
        <v>464297</v>
      </c>
      <c r="G8" s="4">
        <v>464346</v>
      </c>
      <c r="H8" s="4">
        <v>464545</v>
      </c>
      <c r="I8" s="4">
        <v>464745</v>
      </c>
      <c r="J8" s="4">
        <v>464873</v>
      </c>
      <c r="K8" s="4">
        <v>465054</v>
      </c>
      <c r="L8" s="4">
        <v>465324</v>
      </c>
      <c r="M8" s="4">
        <v>465043</v>
      </c>
    </row>
    <row r="9" spans="1:13" ht="13.5" customHeight="1">
      <c r="A9" s="31" t="s">
        <v>348</v>
      </c>
      <c r="B9" s="4">
        <v>1485550</v>
      </c>
      <c r="C9" s="4">
        <v>1488558</v>
      </c>
      <c r="D9" s="4">
        <v>1491857</v>
      </c>
      <c r="E9" s="4">
        <v>1494950</v>
      </c>
      <c r="F9" s="4">
        <v>1499041</v>
      </c>
      <c r="G9" s="4">
        <v>1502695</v>
      </c>
      <c r="H9" s="4">
        <v>1506638</v>
      </c>
      <c r="I9" s="4">
        <v>1510973</v>
      </c>
      <c r="J9" s="4">
        <v>1514652</v>
      </c>
      <c r="K9" s="4">
        <v>1517835</v>
      </c>
      <c r="L9" s="4">
        <v>1521164</v>
      </c>
      <c r="M9" s="4">
        <v>1524127</v>
      </c>
    </row>
    <row r="10" spans="1:13" ht="13.5" customHeight="1">
      <c r="A10" s="31" t="s">
        <v>349</v>
      </c>
      <c r="B10" s="4">
        <v>401616</v>
      </c>
      <c r="C10" s="4">
        <v>402111</v>
      </c>
      <c r="D10" s="4">
        <v>402839</v>
      </c>
      <c r="E10" s="4">
        <v>403401</v>
      </c>
      <c r="F10" s="4">
        <v>404052</v>
      </c>
      <c r="G10" s="4">
        <v>404545</v>
      </c>
      <c r="H10" s="4">
        <v>405499</v>
      </c>
      <c r="I10" s="4">
        <v>406210</v>
      </c>
      <c r="J10" s="4">
        <v>406905</v>
      </c>
      <c r="K10" s="4">
        <v>407357</v>
      </c>
      <c r="L10" s="4">
        <v>407970</v>
      </c>
      <c r="M10" s="4">
        <v>408577</v>
      </c>
    </row>
    <row r="11" spans="1:13" ht="13.5" customHeight="1">
      <c r="A11" s="31" t="s">
        <v>350</v>
      </c>
      <c r="B11" s="4">
        <v>558394</v>
      </c>
      <c r="C11" s="4">
        <v>558150</v>
      </c>
      <c r="D11" s="4">
        <v>558104</v>
      </c>
      <c r="E11" s="4">
        <v>558008</v>
      </c>
      <c r="F11" s="4">
        <v>558074</v>
      </c>
      <c r="G11" s="4">
        <v>558179</v>
      </c>
      <c r="H11" s="4">
        <v>558393</v>
      </c>
      <c r="I11" s="4">
        <v>558693</v>
      </c>
      <c r="J11" s="4">
        <v>558953</v>
      </c>
      <c r="K11" s="4">
        <v>559327</v>
      </c>
      <c r="L11" s="4">
        <v>559833</v>
      </c>
      <c r="M11" s="4">
        <v>560128</v>
      </c>
    </row>
    <row r="12" spans="1:13" ht="13.5" customHeight="1">
      <c r="A12" s="31" t="s">
        <v>351</v>
      </c>
      <c r="B12" s="4">
        <v>1381483</v>
      </c>
      <c r="C12" s="4">
        <v>1383893</v>
      </c>
      <c r="D12" s="4">
        <v>1386499</v>
      </c>
      <c r="E12" s="4">
        <v>1388426</v>
      </c>
      <c r="F12" s="4">
        <v>1390671</v>
      </c>
      <c r="G12" s="4">
        <v>1392347</v>
      </c>
      <c r="H12" s="4">
        <v>1394431</v>
      </c>
      <c r="I12" s="4">
        <v>1396504</v>
      </c>
      <c r="J12" s="4">
        <v>1398921</v>
      </c>
      <c r="K12" s="4">
        <v>1401300</v>
      </c>
      <c r="L12" s="4">
        <v>1403700</v>
      </c>
      <c r="M12" s="4">
        <v>1404729</v>
      </c>
    </row>
    <row r="13" spans="1:13" ht="13.5" customHeight="1">
      <c r="A13" s="31" t="s">
        <v>352</v>
      </c>
      <c r="B13" s="4">
        <v>1281693</v>
      </c>
      <c r="C13" s="4">
        <v>1281682</v>
      </c>
      <c r="D13" s="4">
        <v>1282609</v>
      </c>
      <c r="E13" s="4">
        <v>1283095</v>
      </c>
      <c r="F13" s="4">
        <v>1283531</v>
      </c>
      <c r="G13" s="4">
        <v>1283726</v>
      </c>
      <c r="H13" s="4">
        <v>1284533</v>
      </c>
      <c r="I13" s="4">
        <v>1285483</v>
      </c>
      <c r="J13" s="4">
        <v>1286199</v>
      </c>
      <c r="K13" s="4">
        <v>1286998</v>
      </c>
      <c r="L13" s="4">
        <v>1288007</v>
      </c>
      <c r="M13" s="4">
        <v>1288447</v>
      </c>
    </row>
    <row r="14" spans="1:13" ht="13.5" customHeight="1">
      <c r="A14" s="31" t="s">
        <v>353</v>
      </c>
      <c r="B14" s="4">
        <v>545709</v>
      </c>
      <c r="C14" s="4">
        <v>545482</v>
      </c>
      <c r="D14" s="4">
        <v>545302</v>
      </c>
      <c r="E14" s="4">
        <v>545409</v>
      </c>
      <c r="F14" s="4">
        <v>545504</v>
      </c>
      <c r="G14" s="4">
        <v>544887</v>
      </c>
      <c r="H14" s="4">
        <v>544926</v>
      </c>
      <c r="I14" s="4">
        <v>545217</v>
      </c>
      <c r="J14" s="4">
        <v>545514</v>
      </c>
      <c r="K14" s="4">
        <v>545823</v>
      </c>
      <c r="L14" s="4">
        <v>546362</v>
      </c>
      <c r="M14" s="4">
        <v>546517</v>
      </c>
    </row>
    <row r="15" spans="1:13" ht="13.5" customHeight="1">
      <c r="A15" s="31" t="s">
        <v>354</v>
      </c>
      <c r="B15" s="4">
        <v>753808</v>
      </c>
      <c r="C15" s="4">
        <v>752999</v>
      </c>
      <c r="D15" s="4">
        <v>752754</v>
      </c>
      <c r="E15" s="4">
        <v>752784</v>
      </c>
      <c r="F15" s="4">
        <v>752959</v>
      </c>
      <c r="G15" s="4">
        <v>753189</v>
      </c>
      <c r="H15" s="4">
        <v>753377</v>
      </c>
      <c r="I15" s="4">
        <v>753319</v>
      </c>
      <c r="J15" s="4">
        <v>753646</v>
      </c>
      <c r="K15" s="4">
        <v>754021</v>
      </c>
      <c r="L15" s="4">
        <v>754324</v>
      </c>
      <c r="M15" s="4">
        <v>753998</v>
      </c>
    </row>
    <row r="16" spans="1:13" ht="13.5" customHeight="1">
      <c r="A16" s="31" t="s">
        <v>355</v>
      </c>
      <c r="B16" s="4">
        <v>564429</v>
      </c>
      <c r="C16" s="4">
        <v>563871</v>
      </c>
      <c r="D16" s="4">
        <v>564050</v>
      </c>
      <c r="E16" s="4">
        <v>564182</v>
      </c>
      <c r="F16" s="4">
        <v>564248</v>
      </c>
      <c r="G16" s="4">
        <v>564200</v>
      </c>
      <c r="H16" s="4">
        <v>564334</v>
      </c>
      <c r="I16" s="4">
        <v>564530</v>
      </c>
      <c r="J16" s="4">
        <v>565072</v>
      </c>
      <c r="K16" s="4">
        <v>565172</v>
      </c>
      <c r="L16" s="4">
        <v>565765</v>
      </c>
      <c r="M16" s="4">
        <v>565804</v>
      </c>
    </row>
    <row r="17" spans="1:13" ht="13.5" customHeight="1">
      <c r="A17" s="31" t="s">
        <v>356</v>
      </c>
      <c r="B17" s="4">
        <v>1069981</v>
      </c>
      <c r="C17" s="4">
        <v>1070874</v>
      </c>
      <c r="D17" s="4">
        <v>1072166</v>
      </c>
      <c r="E17" s="4">
        <v>1072940</v>
      </c>
      <c r="F17" s="4">
        <v>1074026</v>
      </c>
      <c r="G17" s="4">
        <v>1075067</v>
      </c>
      <c r="H17" s="4">
        <v>1076319</v>
      </c>
      <c r="I17" s="4">
        <v>1077429</v>
      </c>
      <c r="J17" s="4">
        <v>1078572</v>
      </c>
      <c r="K17" s="4">
        <v>1079485</v>
      </c>
      <c r="L17" s="4">
        <v>1080575</v>
      </c>
      <c r="M17" s="4">
        <v>1081801</v>
      </c>
    </row>
    <row r="18" spans="1:13" ht="13.5" customHeight="1">
      <c r="A18" s="31" t="s">
        <v>357</v>
      </c>
      <c r="B18" s="4">
        <v>1180714</v>
      </c>
      <c r="C18" s="4">
        <v>1181696</v>
      </c>
      <c r="D18" s="4">
        <v>1183660</v>
      </c>
      <c r="E18" s="4">
        <v>1184820</v>
      </c>
      <c r="F18" s="4">
        <v>1185808</v>
      </c>
      <c r="G18" s="4">
        <v>1186537</v>
      </c>
      <c r="H18" s="4">
        <v>1187143</v>
      </c>
      <c r="I18" s="4">
        <v>1188377</v>
      </c>
      <c r="J18" s="4">
        <v>1189813</v>
      </c>
      <c r="K18" s="4">
        <v>1191258</v>
      </c>
      <c r="L18" s="4">
        <v>1192592</v>
      </c>
      <c r="M18" s="4">
        <v>1193912</v>
      </c>
    </row>
    <row r="19" spans="1:13" ht="13.5" customHeight="1">
      <c r="A19" s="31" t="s">
        <v>358</v>
      </c>
      <c r="B19" s="4">
        <v>909452</v>
      </c>
      <c r="C19" s="4">
        <v>909276</v>
      </c>
      <c r="D19" s="4">
        <v>909733</v>
      </c>
      <c r="E19" s="4">
        <v>909775</v>
      </c>
      <c r="F19" s="4">
        <v>910188</v>
      </c>
      <c r="G19" s="4">
        <v>910408</v>
      </c>
      <c r="H19" s="4">
        <v>910256</v>
      </c>
      <c r="I19" s="4">
        <v>910527</v>
      </c>
      <c r="J19" s="4">
        <v>910688</v>
      </c>
      <c r="K19" s="4">
        <v>911149</v>
      </c>
      <c r="L19" s="4">
        <v>911699</v>
      </c>
      <c r="M19" s="4">
        <v>911843</v>
      </c>
    </row>
    <row r="20" spans="1:13" ht="13.5" customHeight="1">
      <c r="A20" s="31" t="s">
        <v>359</v>
      </c>
      <c r="B20" s="4">
        <v>254459</v>
      </c>
      <c r="C20" s="4">
        <v>254141</v>
      </c>
      <c r="D20" s="4">
        <v>254228</v>
      </c>
      <c r="E20" s="4">
        <v>254265</v>
      </c>
      <c r="F20" s="4">
        <v>254302</v>
      </c>
      <c r="G20" s="4">
        <v>254215</v>
      </c>
      <c r="H20" s="4">
        <v>254262</v>
      </c>
      <c r="I20" s="4">
        <v>254064</v>
      </c>
      <c r="J20" s="4">
        <v>254011</v>
      </c>
      <c r="K20" s="4">
        <v>254208</v>
      </c>
      <c r="L20" s="4">
        <v>254348</v>
      </c>
      <c r="M20" s="4">
        <v>254375</v>
      </c>
    </row>
    <row r="21" spans="1:13" ht="13.5" customHeight="1">
      <c r="A21" s="31" t="s">
        <v>360</v>
      </c>
      <c r="B21" s="4">
        <v>358202</v>
      </c>
      <c r="C21" s="4">
        <v>358057</v>
      </c>
      <c r="D21" s="4">
        <v>358214</v>
      </c>
      <c r="E21" s="4">
        <v>358363</v>
      </c>
      <c r="F21" s="4">
        <v>358522</v>
      </c>
      <c r="G21" s="4">
        <v>358379</v>
      </c>
      <c r="H21" s="4">
        <v>358424</v>
      </c>
      <c r="I21" s="4">
        <v>358421</v>
      </c>
      <c r="J21" s="4">
        <v>358064</v>
      </c>
      <c r="K21" s="4">
        <v>358835</v>
      </c>
      <c r="L21" s="4">
        <v>359013</v>
      </c>
      <c r="M21" s="4">
        <v>358981</v>
      </c>
    </row>
    <row r="22" spans="1:13" ht="13.5" customHeight="1">
      <c r="A22" s="31" t="s">
        <v>361</v>
      </c>
      <c r="B22" s="4">
        <v>92363</v>
      </c>
      <c r="C22" s="4">
        <v>92074</v>
      </c>
      <c r="D22" s="4">
        <v>91867</v>
      </c>
      <c r="E22" s="4">
        <v>91764</v>
      </c>
      <c r="F22" s="4">
        <v>91655</v>
      </c>
      <c r="G22" s="4">
        <v>91484</v>
      </c>
      <c r="H22" s="4">
        <v>91521</v>
      </c>
      <c r="I22" s="4">
        <v>91414</v>
      </c>
      <c r="J22" s="4">
        <v>91345</v>
      </c>
      <c r="K22" s="4">
        <v>91263</v>
      </c>
      <c r="L22" s="4">
        <v>91308</v>
      </c>
      <c r="M22" s="4">
        <v>90937</v>
      </c>
    </row>
    <row r="23" spans="1:13" ht="13.5" customHeight="1">
      <c r="A23" s="31" t="s">
        <v>362</v>
      </c>
      <c r="B23" s="4">
        <v>364507</v>
      </c>
      <c r="C23" s="4">
        <v>365120</v>
      </c>
      <c r="D23" s="4">
        <v>365312</v>
      </c>
      <c r="E23" s="4">
        <v>365279</v>
      </c>
      <c r="F23" s="4">
        <v>365726</v>
      </c>
      <c r="G23" s="4">
        <v>365994</v>
      </c>
      <c r="H23" s="4">
        <v>366354</v>
      </c>
      <c r="I23" s="4">
        <v>367187</v>
      </c>
      <c r="J23" s="4">
        <v>367668</v>
      </c>
      <c r="K23" s="4">
        <v>368173</v>
      </c>
      <c r="L23" s="4">
        <v>368666</v>
      </c>
      <c r="M23" s="4">
        <v>368771</v>
      </c>
    </row>
    <row r="24" spans="1:13" ht="13.5" customHeight="1">
      <c r="A24" s="31" t="s">
        <v>363</v>
      </c>
      <c r="B24" s="4">
        <v>338299</v>
      </c>
      <c r="C24" s="4">
        <v>338468</v>
      </c>
      <c r="D24" s="4">
        <v>338507</v>
      </c>
      <c r="E24" s="4">
        <v>338739</v>
      </c>
      <c r="F24" s="4">
        <v>339074</v>
      </c>
      <c r="G24" s="4">
        <v>339340</v>
      </c>
      <c r="H24" s="4">
        <v>339187</v>
      </c>
      <c r="I24" s="4">
        <v>339495</v>
      </c>
      <c r="J24" s="4">
        <v>339759</v>
      </c>
      <c r="K24" s="4">
        <v>340149</v>
      </c>
      <c r="L24" s="4">
        <v>340521</v>
      </c>
      <c r="M24" s="4">
        <v>340255</v>
      </c>
    </row>
    <row r="25" spans="1:13" ht="13.5" customHeight="1">
      <c r="A25" s="31" t="s">
        <v>364</v>
      </c>
      <c r="B25" s="4">
        <v>833891</v>
      </c>
      <c r="C25" s="4">
        <v>835310</v>
      </c>
      <c r="D25" s="4">
        <v>836560</v>
      </c>
      <c r="E25" s="4">
        <v>838143</v>
      </c>
      <c r="F25" s="4">
        <v>840218</v>
      </c>
      <c r="G25" s="4">
        <v>843311</v>
      </c>
      <c r="H25" s="4">
        <v>845726</v>
      </c>
      <c r="I25" s="4">
        <v>847538</v>
      </c>
      <c r="J25" s="4">
        <v>848320</v>
      </c>
      <c r="K25" s="4">
        <v>849549</v>
      </c>
      <c r="L25" s="4">
        <v>851027</v>
      </c>
      <c r="M25" s="4">
        <v>853221</v>
      </c>
    </row>
    <row r="26" spans="1:13" ht="13.5" customHeight="1">
      <c r="A26" s="31" t="s">
        <v>365</v>
      </c>
      <c r="B26" s="4">
        <v>260553</v>
      </c>
      <c r="C26" s="4">
        <v>260738</v>
      </c>
      <c r="D26" s="4">
        <v>260756</v>
      </c>
      <c r="E26" s="4">
        <v>260897</v>
      </c>
      <c r="F26" s="4">
        <v>261126</v>
      </c>
      <c r="G26" s="4">
        <v>261375</v>
      </c>
      <c r="H26" s="4">
        <v>261655</v>
      </c>
      <c r="I26" s="4">
        <v>261777</v>
      </c>
      <c r="J26" s="4">
        <v>261666</v>
      </c>
      <c r="K26" s="4">
        <v>261749</v>
      </c>
      <c r="L26" s="4">
        <v>262035</v>
      </c>
      <c r="M26" s="4">
        <v>261391</v>
      </c>
    </row>
    <row r="27" spans="1:13" ht="13.5" customHeight="1">
      <c r="A27" s="31" t="s">
        <v>366</v>
      </c>
      <c r="B27" s="4">
        <v>702640</v>
      </c>
      <c r="C27" s="4">
        <v>702674</v>
      </c>
      <c r="D27" s="4">
        <v>702704</v>
      </c>
      <c r="E27" s="4">
        <v>703148</v>
      </c>
      <c r="F27" s="4">
        <v>703835</v>
      </c>
      <c r="G27" s="4">
        <v>704685</v>
      </c>
      <c r="H27" s="4">
        <v>704977</v>
      </c>
      <c r="I27" s="4">
        <v>705459</v>
      </c>
      <c r="J27" s="4">
        <v>705565</v>
      </c>
      <c r="K27" s="4">
        <v>705940</v>
      </c>
      <c r="L27" s="4">
        <v>706504</v>
      </c>
      <c r="M27" s="4">
        <v>706811</v>
      </c>
    </row>
    <row r="28" spans="1:13" ht="13.5" customHeight="1">
      <c r="A28" s="30" t="s">
        <v>367</v>
      </c>
      <c r="B28" s="4">
        <v>2653696</v>
      </c>
      <c r="C28" s="4">
        <v>2653143</v>
      </c>
      <c r="D28" s="4">
        <v>2652685</v>
      </c>
      <c r="E28" s="4">
        <v>2652384</v>
      </c>
      <c r="F28" s="4">
        <v>2650530</v>
      </c>
      <c r="G28" s="4">
        <v>2648797</v>
      </c>
      <c r="H28" s="4">
        <v>2647619</v>
      </c>
      <c r="I28" s="4">
        <v>2644563</v>
      </c>
      <c r="J28" s="4">
        <v>2643439</v>
      </c>
      <c r="K28" s="4">
        <v>2639283</v>
      </c>
      <c r="L28" s="4">
        <v>2638636</v>
      </c>
      <c r="M28" s="4">
        <v>2632863</v>
      </c>
    </row>
    <row r="29" spans="1:13" ht="13.5" customHeight="1">
      <c r="A29" s="30" t="s">
        <v>368</v>
      </c>
      <c r="B29" s="4">
        <v>1415882</v>
      </c>
      <c r="C29" s="4">
        <v>1415811</v>
      </c>
      <c r="D29" s="4">
        <v>1416160</v>
      </c>
      <c r="E29" s="4">
        <v>1416932</v>
      </c>
      <c r="F29" s="4">
        <v>1418164</v>
      </c>
      <c r="G29" s="4">
        <v>1419715</v>
      </c>
      <c r="H29" s="4">
        <v>1421573</v>
      </c>
      <c r="I29" s="4">
        <v>1422449</v>
      </c>
      <c r="J29" s="4">
        <v>1423163</v>
      </c>
      <c r="K29" s="4">
        <v>1423821</v>
      </c>
      <c r="L29" s="4">
        <v>1424911</v>
      </c>
      <c r="M29" s="4">
        <v>1426035</v>
      </c>
    </row>
    <row r="30" spans="1:13" ht="13.5" customHeight="1">
      <c r="A30" s="30" t="s">
        <v>369</v>
      </c>
      <c r="B30" s="4">
        <v>52133</v>
      </c>
      <c r="C30" s="4">
        <v>52175</v>
      </c>
      <c r="D30" s="4">
        <v>52292</v>
      </c>
      <c r="E30" s="4">
        <v>52415</v>
      </c>
      <c r="F30" s="4">
        <v>52554</v>
      </c>
      <c r="G30" s="4">
        <v>52659</v>
      </c>
      <c r="H30" s="4">
        <v>52796</v>
      </c>
      <c r="I30" s="4">
        <v>52931</v>
      </c>
      <c r="J30" s="4">
        <v>53031</v>
      </c>
      <c r="K30" s="4">
        <v>53077</v>
      </c>
      <c r="L30" s="4">
        <v>53167</v>
      </c>
      <c r="M30" s="4">
        <v>53250</v>
      </c>
    </row>
    <row r="31" spans="1:13" ht="13.5" customHeight="1">
      <c r="A31" s="31" t="s">
        <v>370</v>
      </c>
      <c r="B31" s="4">
        <v>46570</v>
      </c>
      <c r="C31" s="4">
        <v>46609</v>
      </c>
      <c r="D31" s="4">
        <v>46737</v>
      </c>
      <c r="E31" s="4">
        <v>46840</v>
      </c>
      <c r="F31" s="4">
        <v>46975</v>
      </c>
      <c r="G31" s="4">
        <v>47050</v>
      </c>
      <c r="H31" s="4">
        <v>47096</v>
      </c>
      <c r="I31" s="4">
        <v>47164</v>
      </c>
      <c r="J31" s="4">
        <v>47252</v>
      </c>
      <c r="K31" s="4">
        <v>47288</v>
      </c>
      <c r="L31" s="4">
        <v>47339</v>
      </c>
      <c r="M31" s="4">
        <v>47394</v>
      </c>
    </row>
    <row r="32" spans="1:13" ht="13.5" customHeight="1" thickBot="1">
      <c r="A32" s="32" t="s">
        <v>371</v>
      </c>
      <c r="B32" s="53">
        <v>5563</v>
      </c>
      <c r="C32" s="53">
        <v>5566</v>
      </c>
      <c r="D32" s="53">
        <v>5555</v>
      </c>
      <c r="E32" s="53">
        <v>5575</v>
      </c>
      <c r="F32" s="53">
        <v>5579</v>
      </c>
      <c r="G32" s="53">
        <v>5609</v>
      </c>
      <c r="H32" s="53">
        <v>5700</v>
      </c>
      <c r="I32" s="53">
        <v>5767</v>
      </c>
      <c r="J32" s="53">
        <v>5779</v>
      </c>
      <c r="K32" s="53">
        <v>5789</v>
      </c>
      <c r="L32" s="53">
        <v>5828</v>
      </c>
      <c r="M32" s="53">
        <v>5856</v>
      </c>
    </row>
    <row r="33" spans="1:38" ht="12.75" thickTop="1">
      <c r="A33" s="57" t="s">
        <v>185</v>
      </c>
      <c r="B33" s="71">
        <f aca="true" t="shared" si="0" ref="B33:M33">SUM(B34:B37)</f>
        <v>21134320</v>
      </c>
      <c r="C33" s="72">
        <f t="shared" si="0"/>
        <v>21144029</v>
      </c>
      <c r="D33" s="72">
        <f t="shared" si="0"/>
        <v>21159031</v>
      </c>
      <c r="E33" s="72">
        <f t="shared" si="0"/>
        <v>21174079</v>
      </c>
      <c r="F33" s="72">
        <f t="shared" si="0"/>
        <v>21191191</v>
      </c>
      <c r="G33" s="72">
        <f t="shared" si="0"/>
        <v>21205380</v>
      </c>
      <c r="H33" s="72">
        <f t="shared" si="0"/>
        <v>21223447</v>
      </c>
      <c r="I33" s="72">
        <f t="shared" si="0"/>
        <v>21240302</v>
      </c>
      <c r="J33" s="72">
        <f t="shared" si="0"/>
        <v>21258854</v>
      </c>
      <c r="K33" s="72">
        <f t="shared" si="0"/>
        <v>21275328</v>
      </c>
      <c r="L33" s="72">
        <f t="shared" si="0"/>
        <v>21296854</v>
      </c>
      <c r="M33" s="72">
        <f t="shared" si="0"/>
        <v>21304181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8970667</v>
      </c>
      <c r="C34" s="8">
        <f t="shared" si="1"/>
        <v>8977301</v>
      </c>
      <c r="D34" s="8">
        <f t="shared" si="1"/>
        <v>8983665</v>
      </c>
      <c r="E34" s="8">
        <f t="shared" si="1"/>
        <v>8991128</v>
      </c>
      <c r="F34" s="8">
        <f t="shared" si="1"/>
        <v>8998360</v>
      </c>
      <c r="G34" s="8">
        <f t="shared" si="1"/>
        <v>9003676</v>
      </c>
      <c r="H34" s="8">
        <f t="shared" si="1"/>
        <v>9011597</v>
      </c>
      <c r="I34" s="8">
        <f t="shared" si="1"/>
        <v>9019101</v>
      </c>
      <c r="J34" s="8">
        <f t="shared" si="1"/>
        <v>9029342</v>
      </c>
      <c r="K34" s="8">
        <f t="shared" si="1"/>
        <v>9035430</v>
      </c>
      <c r="L34" s="8">
        <f t="shared" si="1"/>
        <v>9044851</v>
      </c>
      <c r="M34" s="8">
        <f t="shared" si="1"/>
        <v>9045251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5354978</v>
      </c>
      <c r="C35" s="8">
        <f t="shared" si="2"/>
        <v>5357516</v>
      </c>
      <c r="D35" s="8">
        <f t="shared" si="2"/>
        <v>5361828</v>
      </c>
      <c r="E35" s="8">
        <f t="shared" si="2"/>
        <v>5365865</v>
      </c>
      <c r="F35" s="8">
        <f t="shared" si="2"/>
        <v>5370957</v>
      </c>
      <c r="G35" s="8">
        <f t="shared" si="2"/>
        <v>5375639</v>
      </c>
      <c r="H35" s="8">
        <f t="shared" si="2"/>
        <v>5381386</v>
      </c>
      <c r="I35" s="8">
        <f t="shared" si="2"/>
        <v>5386754</v>
      </c>
      <c r="J35" s="8">
        <f t="shared" si="2"/>
        <v>5391553</v>
      </c>
      <c r="K35" s="8">
        <f t="shared" si="2"/>
        <v>5397018</v>
      </c>
      <c r="L35" s="8">
        <f t="shared" si="2"/>
        <v>5403253</v>
      </c>
      <c r="M35" s="8">
        <f t="shared" si="2"/>
        <v>5407040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6196014</v>
      </c>
      <c r="C36" s="8">
        <f t="shared" si="3"/>
        <v>6197014</v>
      </c>
      <c r="D36" s="8">
        <f t="shared" si="3"/>
        <v>6201096</v>
      </c>
      <c r="E36" s="8">
        <f t="shared" si="3"/>
        <v>6204458</v>
      </c>
      <c r="F36" s="8">
        <f t="shared" si="3"/>
        <v>6209050</v>
      </c>
      <c r="G36" s="8">
        <f t="shared" si="3"/>
        <v>6213471</v>
      </c>
      <c r="H36" s="8">
        <f t="shared" si="3"/>
        <v>6217778</v>
      </c>
      <c r="I36" s="8">
        <f t="shared" si="3"/>
        <v>6221962</v>
      </c>
      <c r="J36" s="8">
        <f t="shared" si="3"/>
        <v>6225884</v>
      </c>
      <c r="K36" s="8">
        <f t="shared" si="3"/>
        <v>6229837</v>
      </c>
      <c r="L36" s="8">
        <f t="shared" si="3"/>
        <v>6235389</v>
      </c>
      <c r="M36" s="8">
        <f t="shared" si="3"/>
        <v>6238534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612661</v>
      </c>
      <c r="C37" s="9">
        <f t="shared" si="4"/>
        <v>612198</v>
      </c>
      <c r="D37" s="9">
        <f t="shared" si="4"/>
        <v>612442</v>
      </c>
      <c r="E37" s="9">
        <f t="shared" si="4"/>
        <v>612628</v>
      </c>
      <c r="F37" s="9">
        <f t="shared" si="4"/>
        <v>612824</v>
      </c>
      <c r="G37" s="9">
        <f t="shared" si="4"/>
        <v>612594</v>
      </c>
      <c r="H37" s="9">
        <f t="shared" si="4"/>
        <v>612686</v>
      </c>
      <c r="I37" s="9">
        <f t="shared" si="4"/>
        <v>612485</v>
      </c>
      <c r="J37" s="9">
        <f t="shared" si="4"/>
        <v>612075</v>
      </c>
      <c r="K37" s="9">
        <f t="shared" si="4"/>
        <v>613043</v>
      </c>
      <c r="L37" s="9">
        <f t="shared" si="4"/>
        <v>613361</v>
      </c>
      <c r="M37" s="9">
        <f t="shared" si="4"/>
        <v>613356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S54"/>
  <sheetViews>
    <sheetView tabSelected="1" workbookViewId="0" topLeftCell="A1">
      <selection activeCell="B4" sqref="B4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74" t="s">
        <v>326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6" customFormat="1" ht="20.25" customHeight="1">
      <c r="A2" s="51" t="s">
        <v>262</v>
      </c>
      <c r="B2" s="45" t="s">
        <v>314</v>
      </c>
      <c r="C2" s="45" t="s">
        <v>315</v>
      </c>
      <c r="D2" s="45" t="s">
        <v>316</v>
      </c>
      <c r="E2" s="45" t="s">
        <v>317</v>
      </c>
      <c r="F2" s="45" t="s">
        <v>318</v>
      </c>
      <c r="G2" s="45" t="s">
        <v>319</v>
      </c>
      <c r="H2" s="45" t="s">
        <v>320</v>
      </c>
      <c r="I2" s="45" t="s">
        <v>321</v>
      </c>
      <c r="J2" s="45" t="s">
        <v>322</v>
      </c>
      <c r="K2" s="45" t="s">
        <v>323</v>
      </c>
      <c r="L2" s="45" t="s">
        <v>324</v>
      </c>
      <c r="M2" s="45" t="s">
        <v>325</v>
      </c>
      <c r="N2" s="46" t="s">
        <v>263</v>
      </c>
      <c r="O2" s="46" t="s">
        <v>264</v>
      </c>
    </row>
    <row r="3" spans="1:15" s="48" customFormat="1" ht="20.25" customHeight="1">
      <c r="A3" s="61" t="s">
        <v>265</v>
      </c>
      <c r="B3" s="62" t="s">
        <v>266</v>
      </c>
      <c r="C3" s="49" t="s">
        <v>267</v>
      </c>
      <c r="D3" s="49" t="s">
        <v>268</v>
      </c>
      <c r="E3" s="62" t="s">
        <v>269</v>
      </c>
      <c r="F3" s="62" t="s">
        <v>270</v>
      </c>
      <c r="G3" s="62" t="s">
        <v>271</v>
      </c>
      <c r="H3" s="62" t="s">
        <v>272</v>
      </c>
      <c r="I3" s="62" t="s">
        <v>273</v>
      </c>
      <c r="J3" s="62" t="s">
        <v>274</v>
      </c>
      <c r="K3" s="62" t="s">
        <v>275</v>
      </c>
      <c r="L3" s="62" t="s">
        <v>276</v>
      </c>
      <c r="M3" s="63" t="s">
        <v>277</v>
      </c>
      <c r="N3" s="52" t="s">
        <v>278</v>
      </c>
      <c r="O3" s="52" t="s">
        <v>279</v>
      </c>
    </row>
    <row r="4" spans="1:15" ht="13.5" customHeight="1">
      <c r="A4" s="29" t="s">
        <v>280</v>
      </c>
      <c r="B4" s="4">
        <v>22696349</v>
      </c>
      <c r="C4" s="4">
        <v>22701627</v>
      </c>
      <c r="D4" s="4">
        <v>22703295</v>
      </c>
      <c r="E4" s="4">
        <v>22708280</v>
      </c>
      <c r="F4" s="4">
        <v>22715030</v>
      </c>
      <c r="G4" s="4">
        <v>22722559</v>
      </c>
      <c r="H4" s="4">
        <v>22730819</v>
      </c>
      <c r="I4" s="4">
        <v>22738559</v>
      </c>
      <c r="J4" s="4">
        <v>22744839</v>
      </c>
      <c r="K4" s="4">
        <v>22752547</v>
      </c>
      <c r="L4" s="4"/>
      <c r="M4" s="12"/>
      <c r="N4" s="22"/>
      <c r="O4" s="23"/>
    </row>
    <row r="5" spans="1:15" ht="13.5" customHeight="1">
      <c r="A5" s="30" t="s">
        <v>281</v>
      </c>
      <c r="B5" s="4">
        <v>22621950</v>
      </c>
      <c r="C5" s="4">
        <v>22626772</v>
      </c>
      <c r="D5" s="4">
        <v>22627798</v>
      </c>
      <c r="E5" s="4">
        <v>22632175</v>
      </c>
      <c r="F5" s="4">
        <v>22638471</v>
      </c>
      <c r="G5" s="4">
        <v>22645442</v>
      </c>
      <c r="H5" s="4">
        <v>22652734</v>
      </c>
      <c r="I5" s="4">
        <v>22659767</v>
      </c>
      <c r="J5" s="4">
        <v>22665478</v>
      </c>
      <c r="K5" s="4">
        <v>22672737</v>
      </c>
      <c r="L5" s="4"/>
      <c r="M5" s="12"/>
      <c r="N5" s="22"/>
      <c r="O5" s="23"/>
    </row>
    <row r="6" spans="1:15" ht="13.5" customHeight="1">
      <c r="A6" s="30" t="s">
        <v>282</v>
      </c>
      <c r="B6" s="4">
        <v>18487193</v>
      </c>
      <c r="C6" s="4">
        <v>18492413</v>
      </c>
      <c r="D6" s="4">
        <v>18496030</v>
      </c>
      <c r="E6" s="4">
        <v>18500084</v>
      </c>
      <c r="F6" s="4">
        <v>18507974</v>
      </c>
      <c r="G6" s="4">
        <v>18515575</v>
      </c>
      <c r="H6" s="4">
        <v>18523661</v>
      </c>
      <c r="I6" s="4">
        <v>18528888</v>
      </c>
      <c r="J6" s="4">
        <v>18537118</v>
      </c>
      <c r="K6" s="4">
        <v>18544689</v>
      </c>
      <c r="L6" s="4"/>
      <c r="M6" s="12"/>
      <c r="N6" s="22"/>
      <c r="O6" s="23"/>
    </row>
    <row r="7" spans="1:15" ht="13.5" customHeight="1">
      <c r="A7" s="64" t="s">
        <v>283</v>
      </c>
      <c r="B7" s="4">
        <v>3710999</v>
      </c>
      <c r="C7" s="4">
        <v>3713288</v>
      </c>
      <c r="D7" s="4">
        <v>3714873</v>
      </c>
      <c r="E7" s="4">
        <v>3716957</v>
      </c>
      <c r="F7" s="4">
        <v>3720121</v>
      </c>
      <c r="G7" s="4">
        <v>3722490</v>
      </c>
      <c r="H7" s="4">
        <v>3725057</v>
      </c>
      <c r="I7" s="4">
        <v>3726039</v>
      </c>
      <c r="J7" s="4">
        <v>3728954</v>
      </c>
      <c r="K7" s="4">
        <v>3730954</v>
      </c>
      <c r="L7" s="4"/>
      <c r="M7" s="12"/>
      <c r="N7" s="22"/>
      <c r="O7" s="23"/>
    </row>
    <row r="8" spans="1:15" ht="13.5" customHeight="1">
      <c r="A8" s="64" t="s">
        <v>284</v>
      </c>
      <c r="B8" s="4">
        <v>462165</v>
      </c>
      <c r="C8" s="4">
        <v>462048</v>
      </c>
      <c r="D8" s="4">
        <v>461978</v>
      </c>
      <c r="E8" s="4">
        <v>461879</v>
      </c>
      <c r="F8" s="4">
        <v>461745</v>
      </c>
      <c r="G8" s="4">
        <v>461695</v>
      </c>
      <c r="H8" s="4">
        <v>461672</v>
      </c>
      <c r="I8" s="4">
        <v>461505</v>
      </c>
      <c r="J8" s="4">
        <v>461467</v>
      </c>
      <c r="K8" s="4">
        <v>461500</v>
      </c>
      <c r="L8" s="4"/>
      <c r="M8" s="12"/>
      <c r="N8" s="22"/>
      <c r="O8" s="23"/>
    </row>
    <row r="9" spans="1:15" ht="13.5" customHeight="1">
      <c r="A9" s="64" t="s">
        <v>285</v>
      </c>
      <c r="B9" s="4">
        <v>1855317</v>
      </c>
      <c r="C9" s="4">
        <v>1857194</v>
      </c>
      <c r="D9" s="4">
        <v>1859220</v>
      </c>
      <c r="E9" s="4">
        <v>1861115</v>
      </c>
      <c r="F9" s="4">
        <v>1863483</v>
      </c>
      <c r="G9" s="4">
        <v>1865923</v>
      </c>
      <c r="H9" s="4">
        <v>1868572</v>
      </c>
      <c r="I9" s="4">
        <v>1871474</v>
      </c>
      <c r="J9" s="4">
        <v>1873903</v>
      </c>
      <c r="K9" s="4">
        <v>1876044</v>
      </c>
      <c r="L9" s="4"/>
      <c r="M9" s="12"/>
      <c r="N9" s="22"/>
      <c r="O9" s="23"/>
    </row>
    <row r="10" spans="1:15" ht="13.5" customHeight="1">
      <c r="A10" s="64" t="s">
        <v>286</v>
      </c>
      <c r="B10" s="4">
        <v>467874</v>
      </c>
      <c r="C10" s="4">
        <v>468340</v>
      </c>
      <c r="D10" s="4">
        <v>469217</v>
      </c>
      <c r="E10" s="4">
        <v>470108</v>
      </c>
      <c r="F10" s="4">
        <v>471219</v>
      </c>
      <c r="G10" s="4">
        <v>472206</v>
      </c>
      <c r="H10" s="4">
        <v>473220</v>
      </c>
      <c r="I10" s="4">
        <v>474265</v>
      </c>
      <c r="J10" s="4">
        <v>475032</v>
      </c>
      <c r="K10" s="4">
        <v>475798</v>
      </c>
      <c r="L10" s="4"/>
      <c r="M10" s="12"/>
      <c r="N10" s="22"/>
      <c r="O10" s="23"/>
    </row>
    <row r="11" spans="1:15" ht="13.5" customHeight="1">
      <c r="A11" s="64" t="s">
        <v>287</v>
      </c>
      <c r="B11" s="4">
        <v>560538</v>
      </c>
      <c r="C11" s="4">
        <v>560395</v>
      </c>
      <c r="D11" s="4">
        <v>560070</v>
      </c>
      <c r="E11" s="4">
        <v>559902</v>
      </c>
      <c r="F11" s="4">
        <v>559657</v>
      </c>
      <c r="G11" s="4">
        <v>559509</v>
      </c>
      <c r="H11" s="4">
        <v>559528</v>
      </c>
      <c r="I11" s="4">
        <v>559558</v>
      </c>
      <c r="J11" s="4">
        <v>559649</v>
      </c>
      <c r="K11" s="4">
        <v>559852</v>
      </c>
      <c r="L11" s="4"/>
      <c r="M11" s="12"/>
      <c r="N11" s="22"/>
      <c r="O11" s="23"/>
    </row>
    <row r="12" spans="1:15" ht="13.5" customHeight="1">
      <c r="A12" s="64" t="s">
        <v>288</v>
      </c>
      <c r="B12" s="4">
        <v>1527613</v>
      </c>
      <c r="C12" s="4">
        <v>1528015</v>
      </c>
      <c r="D12" s="4">
        <v>1528258</v>
      </c>
      <c r="E12" s="4">
        <v>1528524</v>
      </c>
      <c r="F12" s="4">
        <v>1528996</v>
      </c>
      <c r="G12" s="4">
        <v>1529460</v>
      </c>
      <c r="H12" s="4">
        <v>1529840</v>
      </c>
      <c r="I12" s="4">
        <v>1530298</v>
      </c>
      <c r="J12" s="4">
        <v>1530955</v>
      </c>
      <c r="K12" s="4">
        <v>1531772</v>
      </c>
      <c r="L12" s="4"/>
      <c r="M12" s="12"/>
      <c r="N12" s="22"/>
      <c r="O12" s="23"/>
    </row>
    <row r="13" spans="1:15" ht="13.5" customHeight="1">
      <c r="A13" s="64" t="s">
        <v>289</v>
      </c>
      <c r="B13" s="4">
        <v>1316795</v>
      </c>
      <c r="C13" s="4">
        <v>1316767</v>
      </c>
      <c r="D13" s="4">
        <v>1316453</v>
      </c>
      <c r="E13" s="4">
        <v>1316214</v>
      </c>
      <c r="F13" s="4">
        <v>1315900</v>
      </c>
      <c r="G13" s="4">
        <v>1315471</v>
      </c>
      <c r="H13" s="4">
        <v>1315315</v>
      </c>
      <c r="I13" s="4">
        <v>1315020</v>
      </c>
      <c r="J13" s="4">
        <v>1314984</v>
      </c>
      <c r="K13" s="4">
        <v>1315309</v>
      </c>
      <c r="L13" s="4"/>
      <c r="M13" s="12"/>
      <c r="N13" s="22"/>
      <c r="O13" s="23"/>
    </row>
    <row r="14" spans="1:15" ht="13.5" customHeight="1">
      <c r="A14" s="64" t="s">
        <v>290</v>
      </c>
      <c r="B14" s="4">
        <v>538301</v>
      </c>
      <c r="C14" s="4">
        <v>538275</v>
      </c>
      <c r="D14" s="4">
        <v>538245</v>
      </c>
      <c r="E14" s="4">
        <v>538080</v>
      </c>
      <c r="F14" s="4">
        <v>537688</v>
      </c>
      <c r="G14" s="4">
        <v>537554</v>
      </c>
      <c r="H14" s="4">
        <v>537448</v>
      </c>
      <c r="I14" s="4">
        <v>537345</v>
      </c>
      <c r="J14" s="4">
        <v>537265</v>
      </c>
      <c r="K14" s="4">
        <v>537228</v>
      </c>
      <c r="L14" s="4"/>
      <c r="M14" s="12"/>
      <c r="N14" s="22"/>
      <c r="O14" s="23"/>
    </row>
    <row r="15" spans="1:15" ht="13.5" customHeight="1">
      <c r="A15" s="64" t="s">
        <v>291</v>
      </c>
      <c r="B15" s="4">
        <v>736348</v>
      </c>
      <c r="C15" s="4">
        <v>736086</v>
      </c>
      <c r="D15" s="4">
        <v>735511</v>
      </c>
      <c r="E15" s="4">
        <v>735062</v>
      </c>
      <c r="F15" s="4">
        <v>734960</v>
      </c>
      <c r="G15" s="4">
        <v>734584</v>
      </c>
      <c r="H15" s="4">
        <v>734491</v>
      </c>
      <c r="I15" s="4">
        <v>734052</v>
      </c>
      <c r="J15" s="4">
        <v>733739</v>
      </c>
      <c r="K15" s="4">
        <v>733553</v>
      </c>
      <c r="L15" s="4"/>
      <c r="M15" s="12"/>
      <c r="N15" s="22"/>
      <c r="O15" s="23"/>
    </row>
    <row r="16" spans="1:15" ht="13.5" customHeight="1">
      <c r="A16" s="64" t="s">
        <v>292</v>
      </c>
      <c r="B16" s="4">
        <v>557736</v>
      </c>
      <c r="C16" s="4">
        <v>557605</v>
      </c>
      <c r="D16" s="4">
        <v>557346</v>
      </c>
      <c r="E16" s="4">
        <v>556973</v>
      </c>
      <c r="F16" s="4">
        <v>556568</v>
      </c>
      <c r="G16" s="4">
        <v>556999</v>
      </c>
      <c r="H16" s="4">
        <v>556745</v>
      </c>
      <c r="I16" s="4">
        <v>556365</v>
      </c>
      <c r="J16" s="4">
        <v>556285</v>
      </c>
      <c r="K16" s="4">
        <v>556434</v>
      </c>
      <c r="L16" s="4"/>
      <c r="M16" s="12"/>
      <c r="N16" s="22"/>
      <c r="O16" s="23"/>
    </row>
    <row r="17" spans="1:15" ht="13.5" customHeight="1">
      <c r="A17" s="64" t="s">
        <v>293</v>
      </c>
      <c r="B17" s="4">
        <v>1105589</v>
      </c>
      <c r="C17" s="4">
        <v>1105627</v>
      </c>
      <c r="D17" s="4">
        <v>1105475</v>
      </c>
      <c r="E17" s="4">
        <v>1105567</v>
      </c>
      <c r="F17" s="4">
        <v>1105540</v>
      </c>
      <c r="G17" s="4">
        <v>1105233</v>
      </c>
      <c r="H17" s="4">
        <v>1104984</v>
      </c>
      <c r="I17" s="4">
        <v>1105050</v>
      </c>
      <c r="J17" s="4">
        <v>1105231</v>
      </c>
      <c r="K17" s="4">
        <v>1105400</v>
      </c>
      <c r="L17" s="4"/>
      <c r="M17" s="12"/>
      <c r="N17" s="22"/>
      <c r="O17" s="23"/>
    </row>
    <row r="18" spans="1:15" ht="13.5" customHeight="1">
      <c r="A18" s="64" t="s">
        <v>294</v>
      </c>
      <c r="B18" s="4">
        <v>1239090</v>
      </c>
      <c r="C18" s="4">
        <v>1239097</v>
      </c>
      <c r="D18" s="4">
        <v>1239133</v>
      </c>
      <c r="E18" s="4">
        <v>1238858</v>
      </c>
      <c r="F18" s="4">
        <v>1239062</v>
      </c>
      <c r="G18" s="4">
        <v>1239221</v>
      </c>
      <c r="H18" s="4">
        <v>1239710</v>
      </c>
      <c r="I18" s="4">
        <v>1240203</v>
      </c>
      <c r="J18" s="4">
        <v>1240821</v>
      </c>
      <c r="K18" s="4">
        <v>1241280</v>
      </c>
      <c r="L18" s="4"/>
      <c r="M18" s="12"/>
      <c r="N18" s="22"/>
      <c r="O18" s="23"/>
    </row>
    <row r="19" spans="1:15" ht="13.5" customHeight="1">
      <c r="A19" s="64" t="s">
        <v>295</v>
      </c>
      <c r="B19" s="4">
        <v>900023</v>
      </c>
      <c r="C19" s="4">
        <v>899809</v>
      </c>
      <c r="D19" s="4">
        <v>899460</v>
      </c>
      <c r="E19" s="4">
        <v>898980</v>
      </c>
      <c r="F19" s="4">
        <v>898705</v>
      </c>
      <c r="G19" s="4">
        <v>898480</v>
      </c>
      <c r="H19" s="4">
        <v>898748</v>
      </c>
      <c r="I19" s="4">
        <v>898611</v>
      </c>
      <c r="J19" s="4">
        <v>898466</v>
      </c>
      <c r="K19" s="4">
        <v>898435</v>
      </c>
      <c r="L19" s="4"/>
      <c r="M19" s="12"/>
      <c r="N19" s="22"/>
      <c r="O19" s="23"/>
    </row>
    <row r="20" spans="1:15" ht="13.5" customHeight="1">
      <c r="A20" s="64" t="s">
        <v>296</v>
      </c>
      <c r="B20" s="4">
        <v>240291</v>
      </c>
      <c r="C20" s="4">
        <v>240082</v>
      </c>
      <c r="D20" s="4">
        <v>239870</v>
      </c>
      <c r="E20" s="4">
        <v>239706</v>
      </c>
      <c r="F20" s="4">
        <v>239574</v>
      </c>
      <c r="G20" s="4">
        <v>239432</v>
      </c>
      <c r="H20" s="4">
        <v>239322</v>
      </c>
      <c r="I20" s="4">
        <v>239184</v>
      </c>
      <c r="J20" s="4">
        <v>238979</v>
      </c>
      <c r="K20" s="4">
        <v>238974</v>
      </c>
      <c r="L20" s="4"/>
      <c r="M20" s="12"/>
      <c r="N20" s="22"/>
      <c r="O20" s="23"/>
    </row>
    <row r="21" spans="1:15" ht="13.5" customHeight="1">
      <c r="A21" s="64" t="s">
        <v>297</v>
      </c>
      <c r="B21" s="4">
        <v>348970</v>
      </c>
      <c r="C21" s="4">
        <v>348729</v>
      </c>
      <c r="D21" s="4">
        <v>348539</v>
      </c>
      <c r="E21" s="4">
        <v>348355</v>
      </c>
      <c r="F21" s="4">
        <v>348208</v>
      </c>
      <c r="G21" s="4">
        <v>348078</v>
      </c>
      <c r="H21" s="4">
        <v>347907</v>
      </c>
      <c r="I21" s="4">
        <v>347641</v>
      </c>
      <c r="J21" s="4">
        <v>347475</v>
      </c>
      <c r="K21" s="4">
        <v>347348</v>
      </c>
      <c r="L21" s="4"/>
      <c r="M21" s="12"/>
      <c r="N21" s="22"/>
      <c r="O21" s="23"/>
    </row>
    <row r="22" spans="1:15" ht="13.5" customHeight="1">
      <c r="A22" s="64" t="s">
        <v>298</v>
      </c>
      <c r="B22" s="4">
        <v>91864</v>
      </c>
      <c r="C22" s="4">
        <v>91903</v>
      </c>
      <c r="D22" s="4">
        <v>91871</v>
      </c>
      <c r="E22" s="4">
        <v>91894</v>
      </c>
      <c r="F22" s="4">
        <v>92012</v>
      </c>
      <c r="G22" s="4">
        <v>92104</v>
      </c>
      <c r="H22" s="4">
        <v>92274</v>
      </c>
      <c r="I22" s="4">
        <v>92362</v>
      </c>
      <c r="J22" s="4">
        <v>92388</v>
      </c>
      <c r="K22" s="4">
        <v>92405</v>
      </c>
      <c r="L22" s="4"/>
      <c r="M22" s="12"/>
      <c r="N22" s="22"/>
      <c r="O22" s="23"/>
    </row>
    <row r="23" spans="1:15" ht="13.5" customHeight="1">
      <c r="A23" s="64" t="s">
        <v>299</v>
      </c>
      <c r="B23" s="4">
        <v>392385</v>
      </c>
      <c r="C23" s="4">
        <v>392435</v>
      </c>
      <c r="D23" s="4">
        <v>392250</v>
      </c>
      <c r="E23" s="4">
        <v>392218</v>
      </c>
      <c r="F23" s="4">
        <v>392303</v>
      </c>
      <c r="G23" s="4">
        <v>392365</v>
      </c>
      <c r="H23" s="4">
        <v>392359</v>
      </c>
      <c r="I23" s="4">
        <v>392084</v>
      </c>
      <c r="J23" s="4">
        <v>392012</v>
      </c>
      <c r="K23" s="4">
        <v>392014</v>
      </c>
      <c r="L23" s="4"/>
      <c r="M23" s="12"/>
      <c r="N23" s="22"/>
      <c r="O23" s="23"/>
    </row>
    <row r="24" spans="1:15" ht="13.5" customHeight="1">
      <c r="A24" s="64" t="s">
        <v>300</v>
      </c>
      <c r="B24" s="4">
        <v>387148</v>
      </c>
      <c r="C24" s="4">
        <v>387567</v>
      </c>
      <c r="D24" s="4">
        <v>387861</v>
      </c>
      <c r="E24" s="4">
        <v>388158</v>
      </c>
      <c r="F24" s="4">
        <v>388515</v>
      </c>
      <c r="G24" s="4">
        <v>388887</v>
      </c>
      <c r="H24" s="4">
        <v>389150</v>
      </c>
      <c r="I24" s="4">
        <v>389488</v>
      </c>
      <c r="J24" s="4">
        <v>390205</v>
      </c>
      <c r="K24" s="4">
        <v>390353</v>
      </c>
      <c r="L24" s="4"/>
      <c r="M24" s="12"/>
      <c r="N24" s="22"/>
      <c r="O24" s="23"/>
    </row>
    <row r="25" spans="1:15" ht="13.5" customHeight="1">
      <c r="A25" s="64" t="s">
        <v>301</v>
      </c>
      <c r="B25" s="4">
        <v>1022297</v>
      </c>
      <c r="C25" s="4">
        <v>1023048</v>
      </c>
      <c r="D25" s="4">
        <v>1024171</v>
      </c>
      <c r="E25" s="4">
        <v>1025109</v>
      </c>
      <c r="F25" s="4">
        <v>1026360</v>
      </c>
      <c r="G25" s="4">
        <v>1027839</v>
      </c>
      <c r="H25" s="4">
        <v>1028735</v>
      </c>
      <c r="I25" s="4">
        <v>1029644</v>
      </c>
      <c r="J25" s="4">
        <v>1030589</v>
      </c>
      <c r="K25" s="4">
        <v>1031129</v>
      </c>
      <c r="L25" s="4"/>
      <c r="M25" s="12"/>
      <c r="N25" s="22"/>
      <c r="O25" s="23"/>
    </row>
    <row r="26" spans="1:15" ht="13.5" customHeight="1">
      <c r="A26" s="64" t="s">
        <v>302</v>
      </c>
      <c r="B26" s="4">
        <v>270554</v>
      </c>
      <c r="C26" s="4">
        <v>270665</v>
      </c>
      <c r="D26" s="4">
        <v>270693</v>
      </c>
      <c r="E26" s="4">
        <v>270900</v>
      </c>
      <c r="F26" s="4">
        <v>271446</v>
      </c>
      <c r="G26" s="4">
        <v>271609</v>
      </c>
      <c r="H26" s="4">
        <v>271833</v>
      </c>
      <c r="I26" s="4">
        <v>271949</v>
      </c>
      <c r="J26" s="4">
        <v>271925</v>
      </c>
      <c r="K26" s="4">
        <v>271989</v>
      </c>
      <c r="L26" s="4"/>
      <c r="M26" s="12"/>
      <c r="N26" s="22"/>
      <c r="O26" s="23"/>
    </row>
    <row r="27" spans="1:15" ht="13.5" customHeight="1">
      <c r="A27" s="64" t="s">
        <v>303</v>
      </c>
      <c r="B27" s="4">
        <v>755296</v>
      </c>
      <c r="C27" s="4">
        <v>755438</v>
      </c>
      <c r="D27" s="4">
        <v>755536</v>
      </c>
      <c r="E27" s="4">
        <v>755525</v>
      </c>
      <c r="F27" s="4">
        <v>755912</v>
      </c>
      <c r="G27" s="4">
        <v>756436</v>
      </c>
      <c r="H27" s="4">
        <v>756751</v>
      </c>
      <c r="I27" s="4">
        <v>756751</v>
      </c>
      <c r="J27" s="4">
        <v>756794</v>
      </c>
      <c r="K27" s="4">
        <v>756918</v>
      </c>
      <c r="L27" s="4"/>
      <c r="M27" s="12"/>
      <c r="N27" s="22"/>
      <c r="O27" s="23"/>
    </row>
    <row r="28" spans="1:15" ht="13.5" customHeight="1">
      <c r="A28" s="30" t="s">
        <v>304</v>
      </c>
      <c r="B28" s="4">
        <v>2621942</v>
      </c>
      <c r="C28" s="4">
        <v>2621441</v>
      </c>
      <c r="D28" s="4">
        <v>2619022</v>
      </c>
      <c r="E28" s="4">
        <v>2618706</v>
      </c>
      <c r="F28" s="4">
        <v>2617694</v>
      </c>
      <c r="G28" s="4">
        <v>2617386</v>
      </c>
      <c r="H28" s="4">
        <v>2616793</v>
      </c>
      <c r="I28" s="4">
        <v>2619117</v>
      </c>
      <c r="J28" s="4">
        <v>2617034</v>
      </c>
      <c r="K28" s="4">
        <v>2616596</v>
      </c>
      <c r="L28" s="4"/>
      <c r="M28" s="12"/>
      <c r="N28" s="22"/>
      <c r="O28" s="23"/>
    </row>
    <row r="29" spans="1:15" ht="13.5" customHeight="1">
      <c r="A29" s="30" t="s">
        <v>305</v>
      </c>
      <c r="B29" s="4">
        <v>1512815</v>
      </c>
      <c r="C29" s="4">
        <v>1512918</v>
      </c>
      <c r="D29" s="4">
        <v>1512746</v>
      </c>
      <c r="E29" s="4">
        <v>1513385</v>
      </c>
      <c r="F29" s="4">
        <v>1512803</v>
      </c>
      <c r="G29" s="4">
        <v>1512481</v>
      </c>
      <c r="H29" s="4">
        <v>1512280</v>
      </c>
      <c r="I29" s="4">
        <v>1511762</v>
      </c>
      <c r="J29" s="4">
        <v>1511326</v>
      </c>
      <c r="K29" s="4">
        <v>1511452</v>
      </c>
      <c r="L29" s="4"/>
      <c r="M29" s="12"/>
      <c r="N29" s="22"/>
      <c r="O29" s="23"/>
    </row>
    <row r="30" spans="1:15" ht="13.5" customHeight="1">
      <c r="A30" s="30" t="s">
        <v>306</v>
      </c>
      <c r="B30" s="4">
        <v>74399</v>
      </c>
      <c r="C30" s="4">
        <v>74855</v>
      </c>
      <c r="D30" s="4">
        <v>75497</v>
      </c>
      <c r="E30" s="4">
        <v>76105</v>
      </c>
      <c r="F30" s="4">
        <v>76559</v>
      </c>
      <c r="G30" s="4">
        <v>77117</v>
      </c>
      <c r="H30" s="4">
        <v>78085</v>
      </c>
      <c r="I30" s="4">
        <v>78792</v>
      </c>
      <c r="J30" s="4">
        <v>79361</v>
      </c>
      <c r="K30" s="4">
        <v>79810</v>
      </c>
      <c r="L30" s="4"/>
      <c r="M30" s="12"/>
      <c r="N30" s="22"/>
      <c r="O30" s="23"/>
    </row>
    <row r="31" spans="1:15" ht="13.5" customHeight="1">
      <c r="A31" s="64" t="s">
        <v>307</v>
      </c>
      <c r="B31" s="4">
        <v>64907</v>
      </c>
      <c r="C31" s="4">
        <v>65282</v>
      </c>
      <c r="D31" s="4">
        <v>65843</v>
      </c>
      <c r="E31" s="4">
        <v>66328</v>
      </c>
      <c r="F31" s="4">
        <v>66690</v>
      </c>
      <c r="G31" s="4">
        <v>67120</v>
      </c>
      <c r="H31" s="4">
        <v>67721</v>
      </c>
      <c r="I31" s="4">
        <v>68265</v>
      </c>
      <c r="J31" s="4">
        <v>68808</v>
      </c>
      <c r="K31" s="4">
        <v>69287</v>
      </c>
      <c r="L31" s="4"/>
      <c r="M31" s="12"/>
      <c r="N31" s="22"/>
      <c r="O31" s="23"/>
    </row>
    <row r="32" spans="1:15" ht="13.5" customHeight="1" thickBot="1">
      <c r="A32" s="65" t="s">
        <v>308</v>
      </c>
      <c r="B32" s="53">
        <v>9492</v>
      </c>
      <c r="C32" s="53">
        <v>9573</v>
      </c>
      <c r="D32" s="53">
        <v>9654</v>
      </c>
      <c r="E32" s="53">
        <v>9777</v>
      </c>
      <c r="F32" s="53">
        <v>9869</v>
      </c>
      <c r="G32" s="53">
        <v>9997</v>
      </c>
      <c r="H32" s="53">
        <v>10364</v>
      </c>
      <c r="I32" s="53">
        <v>10527</v>
      </c>
      <c r="J32" s="53">
        <v>10553</v>
      </c>
      <c r="K32" s="53">
        <v>10523</v>
      </c>
      <c r="L32" s="53"/>
      <c r="M32" s="54"/>
      <c r="N32" s="22"/>
      <c r="O32" s="23"/>
    </row>
    <row r="33" spans="1:19" ht="12.75" thickTop="1">
      <c r="A33" s="57" t="s">
        <v>309</v>
      </c>
      <c r="B33" s="58">
        <f aca="true" t="shared" si="0" ref="B33:M33">SUM(B34:B37)</f>
        <v>22621950</v>
      </c>
      <c r="C33" s="58">
        <f t="shared" si="0"/>
        <v>22626772</v>
      </c>
      <c r="D33" s="58">
        <f t="shared" si="0"/>
        <v>22627798</v>
      </c>
      <c r="E33" s="58">
        <f t="shared" si="0"/>
        <v>22632175</v>
      </c>
      <c r="F33" s="58">
        <f t="shared" si="0"/>
        <v>22638471</v>
      </c>
      <c r="G33" s="58">
        <f t="shared" si="0"/>
        <v>22645442</v>
      </c>
      <c r="H33" s="58">
        <f t="shared" si="0"/>
        <v>22652734</v>
      </c>
      <c r="I33" s="58">
        <f t="shared" si="0"/>
        <v>22659767</v>
      </c>
      <c r="J33" s="58">
        <f t="shared" si="0"/>
        <v>22665478</v>
      </c>
      <c r="K33" s="58">
        <f t="shared" si="0"/>
        <v>22672737</v>
      </c>
      <c r="L33" s="58">
        <f t="shared" si="0"/>
        <v>0</v>
      </c>
      <c r="M33" s="58">
        <f t="shared" si="0"/>
        <v>0</v>
      </c>
      <c r="N33" s="58"/>
      <c r="O33" s="58"/>
      <c r="P33" s="7"/>
      <c r="Q33" s="7"/>
      <c r="R33" s="7"/>
      <c r="S33" s="7"/>
    </row>
    <row r="34" spans="1:19" ht="12">
      <c r="A34" s="35" t="s">
        <v>310</v>
      </c>
      <c r="B34" s="39">
        <f aca="true" t="shared" si="1" ref="B34:M34">SUM(B$28,B$23:B$24,B$7:B$10)</f>
        <v>9897830</v>
      </c>
      <c r="C34" s="39">
        <f t="shared" si="1"/>
        <v>9902313</v>
      </c>
      <c r="D34" s="39">
        <f t="shared" si="1"/>
        <v>9904421</v>
      </c>
      <c r="E34" s="39">
        <f t="shared" si="1"/>
        <v>9909141</v>
      </c>
      <c r="F34" s="39">
        <f t="shared" si="1"/>
        <v>9915080</v>
      </c>
      <c r="G34" s="39">
        <f t="shared" si="1"/>
        <v>9920952</v>
      </c>
      <c r="H34" s="39">
        <f t="shared" si="1"/>
        <v>9926823</v>
      </c>
      <c r="I34" s="39">
        <f t="shared" si="1"/>
        <v>9933972</v>
      </c>
      <c r="J34" s="39">
        <f t="shared" si="1"/>
        <v>9938607</v>
      </c>
      <c r="K34" s="39">
        <f t="shared" si="1"/>
        <v>9943259</v>
      </c>
      <c r="L34" s="39">
        <f t="shared" si="1"/>
        <v>0</v>
      </c>
      <c r="M34" s="39">
        <f t="shared" si="1"/>
        <v>0</v>
      </c>
      <c r="N34" s="15"/>
      <c r="O34" s="16"/>
      <c r="P34" s="8"/>
      <c r="Q34" s="8"/>
      <c r="R34" s="8"/>
      <c r="S34" s="8"/>
    </row>
    <row r="35" spans="1:19" ht="12">
      <c r="A35" s="36" t="s">
        <v>311</v>
      </c>
      <c r="B35" s="39">
        <f aca="true" t="shared" si="2" ref="B35:M35">SUM(B$25,B$11:B$15)</f>
        <v>5701892</v>
      </c>
      <c r="C35" s="39">
        <f t="shared" si="2"/>
        <v>5702586</v>
      </c>
      <c r="D35" s="39">
        <f t="shared" si="2"/>
        <v>5702708</v>
      </c>
      <c r="E35" s="39">
        <f t="shared" si="2"/>
        <v>5702891</v>
      </c>
      <c r="F35" s="39">
        <f t="shared" si="2"/>
        <v>5703561</v>
      </c>
      <c r="G35" s="39">
        <f t="shared" si="2"/>
        <v>5704417</v>
      </c>
      <c r="H35" s="39">
        <f t="shared" si="2"/>
        <v>5705357</v>
      </c>
      <c r="I35" s="39">
        <f t="shared" si="2"/>
        <v>5705917</v>
      </c>
      <c r="J35" s="39">
        <f t="shared" si="2"/>
        <v>5707181</v>
      </c>
      <c r="K35" s="39">
        <f t="shared" si="2"/>
        <v>5708843</v>
      </c>
      <c r="L35" s="39">
        <f t="shared" si="2"/>
        <v>0</v>
      </c>
      <c r="M35" s="39">
        <f t="shared" si="2"/>
        <v>0</v>
      </c>
      <c r="N35" s="15"/>
      <c r="O35" s="16"/>
      <c r="P35" s="8"/>
      <c r="Q35" s="8"/>
      <c r="R35" s="8"/>
      <c r="S35" s="8"/>
    </row>
    <row r="36" spans="1:19" ht="12">
      <c r="A36" s="36" t="s">
        <v>312</v>
      </c>
      <c r="B36" s="39">
        <f aca="true" t="shared" si="3" ref="B36:M36">SUM(B$26:B$27,B$29,B$16:B$19,B$22)</f>
        <v>6432967</v>
      </c>
      <c r="C36" s="39">
        <f t="shared" si="3"/>
        <v>6433062</v>
      </c>
      <c r="D36" s="39">
        <f t="shared" si="3"/>
        <v>6432260</v>
      </c>
      <c r="E36" s="39">
        <f t="shared" si="3"/>
        <v>6432082</v>
      </c>
      <c r="F36" s="39">
        <f t="shared" si="3"/>
        <v>6432048</v>
      </c>
      <c r="G36" s="39">
        <f t="shared" si="3"/>
        <v>6432563</v>
      </c>
      <c r="H36" s="39">
        <f t="shared" si="3"/>
        <v>6433325</v>
      </c>
      <c r="I36" s="39">
        <f t="shared" si="3"/>
        <v>6433053</v>
      </c>
      <c r="J36" s="39">
        <f t="shared" si="3"/>
        <v>6433236</v>
      </c>
      <c r="K36" s="39">
        <f t="shared" si="3"/>
        <v>6434313</v>
      </c>
      <c r="L36" s="39">
        <f t="shared" si="3"/>
        <v>0</v>
      </c>
      <c r="M36" s="39">
        <f t="shared" si="3"/>
        <v>0</v>
      </c>
      <c r="N36" s="15"/>
      <c r="O36" s="16"/>
      <c r="P36" s="8"/>
      <c r="Q36" s="8"/>
      <c r="R36" s="8"/>
      <c r="S36" s="8"/>
    </row>
    <row r="37" spans="1:19" ht="12">
      <c r="A37" s="36" t="s">
        <v>313</v>
      </c>
      <c r="B37" s="40">
        <f aca="true" t="shared" si="4" ref="B37:M37">SUM(B$20:B$21)</f>
        <v>589261</v>
      </c>
      <c r="C37" s="40">
        <f t="shared" si="4"/>
        <v>588811</v>
      </c>
      <c r="D37" s="40">
        <f t="shared" si="4"/>
        <v>588409</v>
      </c>
      <c r="E37" s="40">
        <f t="shared" si="4"/>
        <v>588061</v>
      </c>
      <c r="F37" s="40">
        <f t="shared" si="4"/>
        <v>587782</v>
      </c>
      <c r="G37" s="40">
        <f t="shared" si="4"/>
        <v>587510</v>
      </c>
      <c r="H37" s="40">
        <f t="shared" si="4"/>
        <v>587229</v>
      </c>
      <c r="I37" s="40">
        <f t="shared" si="4"/>
        <v>586825</v>
      </c>
      <c r="J37" s="40">
        <f t="shared" si="4"/>
        <v>586454</v>
      </c>
      <c r="K37" s="40">
        <f t="shared" si="4"/>
        <v>586322</v>
      </c>
      <c r="L37" s="40">
        <f t="shared" si="4"/>
        <v>0</v>
      </c>
      <c r="M37" s="40">
        <f t="shared" si="4"/>
        <v>0</v>
      </c>
      <c r="N37" s="15"/>
      <c r="O37" s="16"/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S54"/>
  <sheetViews>
    <sheetView workbookViewId="0" topLeftCell="A1">
      <selection activeCell="A14" sqref="A14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74" t="s">
        <v>259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6" customFormat="1" ht="20.25" customHeight="1">
      <c r="A2" s="51" t="s">
        <v>0</v>
      </c>
      <c r="B2" s="45" t="s">
        <v>105</v>
      </c>
      <c r="C2" s="45" t="s">
        <v>106</v>
      </c>
      <c r="D2" s="45" t="s">
        <v>116</v>
      </c>
      <c r="E2" s="45" t="s">
        <v>107</v>
      </c>
      <c r="F2" s="45" t="s">
        <v>108</v>
      </c>
      <c r="G2" s="45" t="s">
        <v>109</v>
      </c>
      <c r="H2" s="45" t="s">
        <v>110</v>
      </c>
      <c r="I2" s="45" t="s">
        <v>111</v>
      </c>
      <c r="J2" s="45" t="s">
        <v>112</v>
      </c>
      <c r="K2" s="45" t="s">
        <v>113</v>
      </c>
      <c r="L2" s="45" t="s">
        <v>114</v>
      </c>
      <c r="M2" s="45" t="s">
        <v>115</v>
      </c>
      <c r="N2" s="46" t="s">
        <v>51</v>
      </c>
      <c r="O2" s="46" t="s">
        <v>104</v>
      </c>
    </row>
    <row r="3" spans="1:15" s="48" customFormat="1" ht="20.25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22610665</v>
      </c>
      <c r="C4" s="4">
        <v>22615997</v>
      </c>
      <c r="D4" s="4">
        <v>22621478</v>
      </c>
      <c r="E4" s="4">
        <v>22626589</v>
      </c>
      <c r="F4" s="4">
        <v>22632661</v>
      </c>
      <c r="G4" s="4">
        <v>22640250</v>
      </c>
      <c r="H4" s="4">
        <v>22647160</v>
      </c>
      <c r="I4" s="4">
        <v>22653642</v>
      </c>
      <c r="J4" s="4">
        <v>22659341</v>
      </c>
      <c r="K4" s="4">
        <v>22668274</v>
      </c>
      <c r="L4" s="4">
        <v>22678940</v>
      </c>
      <c r="M4" s="12">
        <v>22689122</v>
      </c>
      <c r="N4" s="22">
        <f>+M4-'2003'!M4</f>
        <v>84572</v>
      </c>
      <c r="O4" s="23">
        <f>+N4/'2003'!M4*100</f>
        <v>0.3741370653253438</v>
      </c>
    </row>
    <row r="5" spans="1:15" ht="13.5" customHeight="1">
      <c r="A5" s="30" t="s">
        <v>156</v>
      </c>
      <c r="B5" s="4">
        <v>22540699</v>
      </c>
      <c r="C5" s="4">
        <v>22545969</v>
      </c>
      <c r="D5" s="4">
        <v>22551322</v>
      </c>
      <c r="E5" s="4">
        <v>22556079</v>
      </c>
      <c r="F5" s="4">
        <v>22561992</v>
      </c>
      <c r="G5" s="4">
        <v>22569282</v>
      </c>
      <c r="H5" s="4">
        <v>22575838</v>
      </c>
      <c r="I5" s="4">
        <v>22581960</v>
      </c>
      <c r="J5" s="4">
        <v>22587361</v>
      </c>
      <c r="K5" s="4">
        <v>22596044</v>
      </c>
      <c r="L5" s="4">
        <v>22606435</v>
      </c>
      <c r="M5" s="12">
        <v>22615307</v>
      </c>
      <c r="N5" s="22">
        <f>+M5-'2003'!M5</f>
        <v>80546</v>
      </c>
      <c r="O5" s="23">
        <f>+N5/'2003'!M5*100</f>
        <v>0.3574300166751269</v>
      </c>
    </row>
    <row r="6" spans="1:15" ht="13.5" customHeight="1">
      <c r="A6" s="30" t="s">
        <v>157</v>
      </c>
      <c r="B6" s="4">
        <v>18403618</v>
      </c>
      <c r="C6" s="4">
        <v>18408004</v>
      </c>
      <c r="D6" s="4">
        <v>18414142</v>
      </c>
      <c r="E6" s="4">
        <v>18419885</v>
      </c>
      <c r="F6" s="4">
        <v>18426039</v>
      </c>
      <c r="G6" s="4">
        <v>18432964</v>
      </c>
      <c r="H6" s="4">
        <v>18439624</v>
      </c>
      <c r="I6" s="4">
        <v>18446088</v>
      </c>
      <c r="J6" s="4">
        <v>18454175</v>
      </c>
      <c r="K6" s="4">
        <v>18462130</v>
      </c>
      <c r="L6" s="4">
        <v>18471182</v>
      </c>
      <c r="M6" s="12">
        <v>18480158</v>
      </c>
      <c r="N6" s="22">
        <f>+M6-'2003'!M6</f>
        <v>81885</v>
      </c>
      <c r="O6" s="23">
        <f>+N6/'2003'!M6*100</f>
        <v>0.4450689475039315</v>
      </c>
    </row>
    <row r="7" spans="1:15" ht="13.5" customHeight="1">
      <c r="A7" s="31" t="s">
        <v>158</v>
      </c>
      <c r="B7" s="4">
        <v>3678667</v>
      </c>
      <c r="C7" s="4">
        <v>3681494</v>
      </c>
      <c r="D7" s="4">
        <v>3684017</v>
      </c>
      <c r="E7" s="4">
        <v>3686687</v>
      </c>
      <c r="F7" s="4">
        <v>3689664</v>
      </c>
      <c r="G7" s="4">
        <v>3692115</v>
      </c>
      <c r="H7" s="4">
        <v>3694608</v>
      </c>
      <c r="I7" s="4">
        <v>3697246</v>
      </c>
      <c r="J7" s="4">
        <v>3700163</v>
      </c>
      <c r="K7" s="4">
        <v>3702715</v>
      </c>
      <c r="L7" s="4">
        <v>3705291</v>
      </c>
      <c r="M7" s="12">
        <v>3708099</v>
      </c>
      <c r="N7" s="22">
        <f>+M7-'2003'!M7</f>
        <v>31566</v>
      </c>
      <c r="O7" s="23">
        <f>+N7/'2003'!M7*100</f>
        <v>0.8585806247353145</v>
      </c>
    </row>
    <row r="8" spans="1:15" ht="13.5" customHeight="1">
      <c r="A8" s="31" t="s">
        <v>159</v>
      </c>
      <c r="B8" s="4">
        <v>463215</v>
      </c>
      <c r="C8" s="4">
        <v>462930</v>
      </c>
      <c r="D8" s="4">
        <v>462758</v>
      </c>
      <c r="E8" s="4">
        <v>462614</v>
      </c>
      <c r="F8" s="4">
        <v>462477</v>
      </c>
      <c r="G8" s="4">
        <v>462313</v>
      </c>
      <c r="H8" s="4">
        <v>462285</v>
      </c>
      <c r="I8" s="4">
        <v>462249</v>
      </c>
      <c r="J8" s="4">
        <v>462232</v>
      </c>
      <c r="K8" s="4">
        <v>462240</v>
      </c>
      <c r="L8" s="4">
        <v>462271</v>
      </c>
      <c r="M8" s="12">
        <v>462286</v>
      </c>
      <c r="N8" s="22">
        <f>+M8-'2003'!M8</f>
        <v>-999</v>
      </c>
      <c r="O8" s="23">
        <f>+N8/'2003'!M8*100</f>
        <v>-0.21563400498613167</v>
      </c>
    </row>
    <row r="9" spans="1:15" ht="13.5" customHeight="1">
      <c r="A9" s="31" t="s">
        <v>160</v>
      </c>
      <c r="B9" s="4">
        <v>1824247</v>
      </c>
      <c r="C9" s="4">
        <v>1826610</v>
      </c>
      <c r="D9" s="4">
        <v>1828926</v>
      </c>
      <c r="E9" s="4">
        <v>1831409</v>
      </c>
      <c r="F9" s="4">
        <v>1834045</v>
      </c>
      <c r="G9" s="4">
        <v>1837050</v>
      </c>
      <c r="H9" s="4">
        <v>1839691</v>
      </c>
      <c r="I9" s="4">
        <v>1842468</v>
      </c>
      <c r="J9" s="4">
        <v>1845608</v>
      </c>
      <c r="K9" s="4">
        <v>1847977</v>
      </c>
      <c r="L9" s="4">
        <v>1850605</v>
      </c>
      <c r="M9" s="12">
        <v>1853029</v>
      </c>
      <c r="N9" s="22">
        <f>+M9-'2003'!M9</f>
        <v>30954</v>
      </c>
      <c r="O9" s="23">
        <f>+N9/'2003'!M9*100</f>
        <v>1.698832375176653</v>
      </c>
    </row>
    <row r="10" spans="1:15" ht="13.5" customHeight="1">
      <c r="A10" s="31" t="s">
        <v>161</v>
      </c>
      <c r="B10" s="4">
        <v>459726</v>
      </c>
      <c r="C10" s="4">
        <v>460349</v>
      </c>
      <c r="D10" s="4">
        <v>460927</v>
      </c>
      <c r="E10" s="4">
        <v>461566</v>
      </c>
      <c r="F10" s="4">
        <v>462169</v>
      </c>
      <c r="G10" s="4">
        <v>462718</v>
      </c>
      <c r="H10" s="4">
        <v>463321</v>
      </c>
      <c r="I10" s="4">
        <v>464033</v>
      </c>
      <c r="J10" s="4">
        <v>465161</v>
      </c>
      <c r="K10" s="4">
        <v>465742</v>
      </c>
      <c r="L10" s="4">
        <v>466364</v>
      </c>
      <c r="M10" s="12">
        <v>467246</v>
      </c>
      <c r="N10" s="22">
        <f>+M10-'2003'!M10</f>
        <v>7959</v>
      </c>
      <c r="O10" s="23">
        <f>+N10/'2003'!M10*100</f>
        <v>1.7329033915612677</v>
      </c>
    </row>
    <row r="11" spans="1:15" ht="13.5" customHeight="1">
      <c r="A11" s="31" t="s">
        <v>162</v>
      </c>
      <c r="B11" s="4">
        <v>560830</v>
      </c>
      <c r="C11" s="4">
        <v>560798</v>
      </c>
      <c r="D11" s="4">
        <v>560863</v>
      </c>
      <c r="E11" s="4">
        <v>560597</v>
      </c>
      <c r="F11" s="4">
        <v>560453</v>
      </c>
      <c r="G11" s="4">
        <v>560497</v>
      </c>
      <c r="H11" s="4">
        <v>560465</v>
      </c>
      <c r="I11" s="4">
        <v>560520</v>
      </c>
      <c r="J11" s="4">
        <v>560475</v>
      </c>
      <c r="K11" s="4">
        <v>560563</v>
      </c>
      <c r="L11" s="4">
        <v>560700</v>
      </c>
      <c r="M11" s="12">
        <v>560643</v>
      </c>
      <c r="N11" s="22">
        <f>+M11-'2003'!M11</f>
        <v>-260</v>
      </c>
      <c r="O11" s="23">
        <f>+N11/'2003'!M11*100</f>
        <v>-0.04635382588433294</v>
      </c>
    </row>
    <row r="12" spans="1:15" ht="13.5" customHeight="1">
      <c r="A12" s="31" t="s">
        <v>163</v>
      </c>
      <c r="B12" s="4">
        <v>1521107</v>
      </c>
      <c r="C12" s="4">
        <v>1521582</v>
      </c>
      <c r="D12" s="4">
        <v>1521965</v>
      </c>
      <c r="E12" s="4">
        <v>1522459</v>
      </c>
      <c r="F12" s="4">
        <v>1522986</v>
      </c>
      <c r="G12" s="4">
        <v>1523398</v>
      </c>
      <c r="H12" s="4">
        <v>1523708</v>
      </c>
      <c r="I12" s="4">
        <v>1524165</v>
      </c>
      <c r="J12" s="4">
        <v>1524678</v>
      </c>
      <c r="K12" s="4">
        <v>1525417</v>
      </c>
      <c r="L12" s="4">
        <v>1526202</v>
      </c>
      <c r="M12" s="12">
        <v>1527040</v>
      </c>
      <c r="N12" s="22">
        <f>+M12-'2003'!M12</f>
        <v>6664</v>
      </c>
      <c r="O12" s="23">
        <f>+N12/'2003'!M12*100</f>
        <v>0.43831262792888076</v>
      </c>
    </row>
    <row r="13" spans="1:15" ht="13.5" customHeight="1">
      <c r="A13" s="31" t="s">
        <v>164</v>
      </c>
      <c r="B13" s="4">
        <v>1316650</v>
      </c>
      <c r="C13" s="4">
        <v>1316706</v>
      </c>
      <c r="D13" s="4">
        <v>1316771</v>
      </c>
      <c r="E13" s="4">
        <v>1316321</v>
      </c>
      <c r="F13" s="4">
        <v>1315886</v>
      </c>
      <c r="G13" s="4">
        <v>1316045</v>
      </c>
      <c r="H13" s="4">
        <v>1316137</v>
      </c>
      <c r="I13" s="4">
        <v>1316124</v>
      </c>
      <c r="J13" s="4">
        <v>1316171</v>
      </c>
      <c r="K13" s="4">
        <v>1316420</v>
      </c>
      <c r="L13" s="4">
        <v>1316820</v>
      </c>
      <c r="M13" s="12">
        <v>1316762</v>
      </c>
      <c r="N13" s="22">
        <f>+M13-'2003'!M13</f>
        <v>319</v>
      </c>
      <c r="O13" s="23">
        <f>+N13/'2003'!M13*100</f>
        <v>0.02423196446788809</v>
      </c>
    </row>
    <row r="14" spans="1:15" ht="13.5" customHeight="1">
      <c r="A14" s="31" t="s">
        <v>165</v>
      </c>
      <c r="B14" s="4">
        <v>540180</v>
      </c>
      <c r="C14" s="4">
        <v>539949</v>
      </c>
      <c r="D14" s="4">
        <v>539899</v>
      </c>
      <c r="E14" s="4">
        <v>539721</v>
      </c>
      <c r="F14" s="4">
        <v>539431</v>
      </c>
      <c r="G14" s="4">
        <v>538965</v>
      </c>
      <c r="H14" s="4">
        <v>538834</v>
      </c>
      <c r="I14" s="4">
        <v>538711</v>
      </c>
      <c r="J14" s="4">
        <v>538713</v>
      </c>
      <c r="K14" s="4">
        <v>538657</v>
      </c>
      <c r="L14" s="4">
        <v>538537</v>
      </c>
      <c r="M14" s="12">
        <v>538413</v>
      </c>
      <c r="N14" s="22">
        <f>+M14-'2003'!M14</f>
        <v>-1984</v>
      </c>
      <c r="O14" s="23">
        <f>+N14/'2003'!M14*100</f>
        <v>-0.3671374933613621</v>
      </c>
    </row>
    <row r="15" spans="1:15" ht="13.5" customHeight="1">
      <c r="A15" s="31" t="s">
        <v>166</v>
      </c>
      <c r="B15" s="4">
        <v>739951</v>
      </c>
      <c r="C15" s="4">
        <v>739166</v>
      </c>
      <c r="D15" s="4">
        <v>738703</v>
      </c>
      <c r="E15" s="4">
        <v>738298</v>
      </c>
      <c r="F15" s="4">
        <v>738158</v>
      </c>
      <c r="G15" s="4">
        <v>738213</v>
      </c>
      <c r="H15" s="4">
        <v>737987</v>
      </c>
      <c r="I15" s="4">
        <v>737558</v>
      </c>
      <c r="J15" s="4">
        <v>737358</v>
      </c>
      <c r="K15" s="4">
        <v>737213</v>
      </c>
      <c r="L15" s="4">
        <v>737009</v>
      </c>
      <c r="M15" s="12">
        <v>736772</v>
      </c>
      <c r="N15" s="22">
        <f>+M15-'2003'!M15</f>
        <v>-3729</v>
      </c>
      <c r="O15" s="23">
        <f>+N15/'2003'!M15*100</f>
        <v>-0.5035779830142025</v>
      </c>
    </row>
    <row r="16" spans="1:15" ht="13.5" customHeight="1">
      <c r="A16" s="31" t="s">
        <v>167</v>
      </c>
      <c r="B16" s="4">
        <v>560289</v>
      </c>
      <c r="C16" s="4">
        <v>559881</v>
      </c>
      <c r="D16" s="4">
        <v>559789</v>
      </c>
      <c r="E16" s="4">
        <v>559329</v>
      </c>
      <c r="F16" s="4">
        <v>558932</v>
      </c>
      <c r="G16" s="4">
        <v>558501</v>
      </c>
      <c r="H16" s="4">
        <v>558254</v>
      </c>
      <c r="I16" s="4">
        <v>557955</v>
      </c>
      <c r="J16" s="4">
        <v>557842</v>
      </c>
      <c r="K16" s="4">
        <v>557921</v>
      </c>
      <c r="L16" s="4">
        <v>557898</v>
      </c>
      <c r="M16" s="12">
        <v>557903</v>
      </c>
      <c r="N16" s="22">
        <f>+M16-'2003'!M16</f>
        <v>-2507</v>
      </c>
      <c r="O16" s="23">
        <f>+N16/'2003'!M16*100</f>
        <v>-0.44735104655520064</v>
      </c>
    </row>
    <row r="17" spans="1:15" ht="13.5" customHeight="1">
      <c r="A17" s="31" t="s">
        <v>168</v>
      </c>
      <c r="B17" s="4">
        <v>1106706</v>
      </c>
      <c r="C17" s="4">
        <v>1106406</v>
      </c>
      <c r="D17" s="4">
        <v>1106345</v>
      </c>
      <c r="E17" s="4">
        <v>1105983</v>
      </c>
      <c r="F17" s="4">
        <v>1105748</v>
      </c>
      <c r="G17" s="4">
        <v>1105466</v>
      </c>
      <c r="H17" s="4">
        <v>1105265</v>
      </c>
      <c r="I17" s="4">
        <v>1105319</v>
      </c>
      <c r="J17" s="4">
        <v>1105177</v>
      </c>
      <c r="K17" s="4">
        <v>1105514</v>
      </c>
      <c r="L17" s="4">
        <v>1105455</v>
      </c>
      <c r="M17" s="12">
        <v>1105674</v>
      </c>
      <c r="N17" s="22">
        <f>+M17-'2003'!M17</f>
        <v>-1159</v>
      </c>
      <c r="O17" s="23">
        <f>+N17/'2003'!M17*100</f>
        <v>-0.10471317714596512</v>
      </c>
    </row>
    <row r="18" spans="1:15" ht="13.5" customHeight="1">
      <c r="A18" s="31" t="s">
        <v>169</v>
      </c>
      <c r="B18" s="4">
        <v>1237543</v>
      </c>
      <c r="C18" s="4">
        <v>1237416</v>
      </c>
      <c r="D18" s="4">
        <v>1237525</v>
      </c>
      <c r="E18" s="4">
        <v>1237501</v>
      </c>
      <c r="F18" s="4">
        <v>1237265</v>
      </c>
      <c r="G18" s="4">
        <v>1237547</v>
      </c>
      <c r="H18" s="4">
        <v>1237540</v>
      </c>
      <c r="I18" s="4">
        <v>1237607</v>
      </c>
      <c r="J18" s="4">
        <v>1237917</v>
      </c>
      <c r="K18" s="4">
        <v>1238176</v>
      </c>
      <c r="L18" s="4">
        <v>1238448</v>
      </c>
      <c r="M18" s="12">
        <v>1238925</v>
      </c>
      <c r="N18" s="22">
        <f>+M18-'2003'!M18</f>
        <v>1456</v>
      </c>
      <c r="O18" s="23">
        <f>+N18/'2003'!M18*100</f>
        <v>0.11765951308679247</v>
      </c>
    </row>
    <row r="19" spans="1:15" ht="13.5" customHeight="1">
      <c r="A19" s="31" t="s">
        <v>170</v>
      </c>
      <c r="B19" s="4">
        <v>903721</v>
      </c>
      <c r="C19" s="4">
        <v>903412</v>
      </c>
      <c r="D19" s="4">
        <v>903162</v>
      </c>
      <c r="E19" s="4">
        <v>902639</v>
      </c>
      <c r="F19" s="4">
        <v>902323</v>
      </c>
      <c r="G19" s="4">
        <v>901765</v>
      </c>
      <c r="H19" s="4">
        <v>901507</v>
      </c>
      <c r="I19" s="4">
        <v>901114</v>
      </c>
      <c r="J19" s="4">
        <v>900686</v>
      </c>
      <c r="K19" s="4">
        <v>900599</v>
      </c>
      <c r="L19" s="4">
        <v>900361</v>
      </c>
      <c r="M19" s="12">
        <v>900199</v>
      </c>
      <c r="N19" s="22">
        <f>+M19-'2003'!M19</f>
        <v>-3573</v>
      </c>
      <c r="O19" s="23">
        <f>+N19/'2003'!M19*100</f>
        <v>-0.39534307325298856</v>
      </c>
    </row>
    <row r="20" spans="1:15" ht="13.5" customHeight="1">
      <c r="A20" s="31" t="s">
        <v>171</v>
      </c>
      <c r="B20" s="4">
        <v>242685</v>
      </c>
      <c r="C20" s="4">
        <v>242393</v>
      </c>
      <c r="D20" s="4">
        <v>242225</v>
      </c>
      <c r="E20" s="4">
        <v>241955</v>
      </c>
      <c r="F20" s="4">
        <v>241676</v>
      </c>
      <c r="G20" s="4">
        <v>241332</v>
      </c>
      <c r="H20" s="4">
        <v>241192</v>
      </c>
      <c r="I20" s="4">
        <v>240869</v>
      </c>
      <c r="J20" s="4">
        <v>240739</v>
      </c>
      <c r="K20" s="4">
        <v>240596</v>
      </c>
      <c r="L20" s="4">
        <v>240529</v>
      </c>
      <c r="M20" s="12">
        <v>240373</v>
      </c>
      <c r="N20" s="22">
        <f>+M20-'2003'!M20</f>
        <v>-2469</v>
      </c>
      <c r="O20" s="23">
        <f>+N20/'2003'!M20*100</f>
        <v>-1.0167104537106433</v>
      </c>
    </row>
    <row r="21" spans="1:15" ht="13.5" customHeight="1">
      <c r="A21" s="31" t="s">
        <v>172</v>
      </c>
      <c r="B21" s="4">
        <v>351045</v>
      </c>
      <c r="C21" s="4">
        <v>350829</v>
      </c>
      <c r="D21" s="4">
        <v>350587</v>
      </c>
      <c r="E21" s="4">
        <v>350468</v>
      </c>
      <c r="F21" s="4">
        <v>350135</v>
      </c>
      <c r="G21" s="4">
        <v>349976</v>
      </c>
      <c r="H21" s="4">
        <v>349733</v>
      </c>
      <c r="I21" s="4">
        <v>349625</v>
      </c>
      <c r="J21" s="4">
        <v>349360</v>
      </c>
      <c r="K21" s="4">
        <v>349320</v>
      </c>
      <c r="L21" s="4">
        <v>349252</v>
      </c>
      <c r="M21" s="12">
        <v>349149</v>
      </c>
      <c r="N21" s="22">
        <f>+M21-'2003'!M21</f>
        <v>-1997</v>
      </c>
      <c r="O21" s="23">
        <f>+N21/'2003'!M21*100</f>
        <v>-0.5687093117962329</v>
      </c>
    </row>
    <row r="22" spans="1:15" ht="13.5" customHeight="1">
      <c r="A22" s="31" t="s">
        <v>173</v>
      </c>
      <c r="B22" s="4">
        <v>92238</v>
      </c>
      <c r="C22" s="4">
        <v>92068</v>
      </c>
      <c r="D22" s="4">
        <v>91949</v>
      </c>
      <c r="E22" s="4">
        <v>91885</v>
      </c>
      <c r="F22" s="4">
        <v>91840</v>
      </c>
      <c r="G22" s="4">
        <v>91822</v>
      </c>
      <c r="H22" s="4">
        <v>91796</v>
      </c>
      <c r="I22" s="4">
        <v>91767</v>
      </c>
      <c r="J22" s="4">
        <v>91783</v>
      </c>
      <c r="K22" s="4">
        <v>91742</v>
      </c>
      <c r="L22" s="4">
        <v>91753</v>
      </c>
      <c r="M22" s="12">
        <v>91808</v>
      </c>
      <c r="N22" s="22">
        <f>+M22-'2003'!M22</f>
        <v>-445</v>
      </c>
      <c r="O22" s="23">
        <f>+N22/'2003'!M22*100</f>
        <v>-0.4823691370470337</v>
      </c>
    </row>
    <row r="23" spans="1:15" ht="13.5" customHeight="1">
      <c r="A23" s="31" t="s">
        <v>174</v>
      </c>
      <c r="B23" s="4">
        <v>392214</v>
      </c>
      <c r="C23" s="4">
        <v>392344</v>
      </c>
      <c r="D23" s="4">
        <v>392403</v>
      </c>
      <c r="E23" s="4">
        <v>392487</v>
      </c>
      <c r="F23" s="4">
        <v>392342</v>
      </c>
      <c r="G23" s="4">
        <v>392279</v>
      </c>
      <c r="H23" s="4">
        <v>392256</v>
      </c>
      <c r="I23" s="4">
        <v>392313</v>
      </c>
      <c r="J23" s="4">
        <v>392289</v>
      </c>
      <c r="K23" s="4">
        <v>392214</v>
      </c>
      <c r="L23" s="4">
        <v>392220</v>
      </c>
      <c r="M23" s="12">
        <v>392337</v>
      </c>
      <c r="N23" s="22">
        <f>+M23-'2003'!M23</f>
        <v>95</v>
      </c>
      <c r="O23" s="23">
        <f>+N23/'2003'!M23*100</f>
        <v>0.024219741894034804</v>
      </c>
    </row>
    <row r="24" spans="1:15" ht="13.5" customHeight="1">
      <c r="A24" s="31" t="s">
        <v>175</v>
      </c>
      <c r="B24" s="4">
        <v>383158</v>
      </c>
      <c r="C24" s="4">
        <v>383370</v>
      </c>
      <c r="D24" s="4">
        <v>383655</v>
      </c>
      <c r="E24" s="4">
        <v>384044</v>
      </c>
      <c r="F24" s="4">
        <v>384384</v>
      </c>
      <c r="G24" s="4">
        <v>384843</v>
      </c>
      <c r="H24" s="4">
        <v>385267</v>
      </c>
      <c r="I24" s="4">
        <v>385583</v>
      </c>
      <c r="J24" s="4">
        <v>385771</v>
      </c>
      <c r="K24" s="4">
        <v>385999</v>
      </c>
      <c r="L24" s="4">
        <v>386647</v>
      </c>
      <c r="M24" s="12">
        <v>386950</v>
      </c>
      <c r="N24" s="22">
        <f>+M24-'2003'!M24</f>
        <v>4053</v>
      </c>
      <c r="O24" s="23">
        <f>+N24/'2003'!M24*100</f>
        <v>1.058509207436987</v>
      </c>
    </row>
    <row r="25" spans="1:15" ht="13.5" customHeight="1">
      <c r="A25" s="31" t="s">
        <v>176</v>
      </c>
      <c r="B25" s="4">
        <v>1009921</v>
      </c>
      <c r="C25" s="4">
        <v>1010612</v>
      </c>
      <c r="D25" s="4">
        <v>1011613</v>
      </c>
      <c r="E25" s="4">
        <v>1012846</v>
      </c>
      <c r="F25" s="4">
        <v>1014080</v>
      </c>
      <c r="G25" s="4">
        <v>1015440</v>
      </c>
      <c r="H25" s="4">
        <v>1016520</v>
      </c>
      <c r="I25" s="4">
        <v>1017232</v>
      </c>
      <c r="J25" s="4">
        <v>1018023</v>
      </c>
      <c r="K25" s="4">
        <v>1018909</v>
      </c>
      <c r="L25" s="4">
        <v>1020034</v>
      </c>
      <c r="M25" s="12">
        <v>1021292</v>
      </c>
      <c r="N25" s="22">
        <f>+M25-'2003'!M25</f>
        <v>11905</v>
      </c>
      <c r="O25" s="23">
        <f>+N25/'2003'!M25*100</f>
        <v>1.1794287027671249</v>
      </c>
    </row>
    <row r="26" spans="1:15" ht="13.5" customHeight="1">
      <c r="A26" s="31" t="s">
        <v>177</v>
      </c>
      <c r="B26" s="4">
        <v>269584</v>
      </c>
      <c r="C26" s="4">
        <v>269592</v>
      </c>
      <c r="D26" s="4">
        <v>269681</v>
      </c>
      <c r="E26" s="4">
        <v>269930</v>
      </c>
      <c r="F26" s="4">
        <v>270143</v>
      </c>
      <c r="G26" s="4">
        <v>270156</v>
      </c>
      <c r="H26" s="4">
        <v>270152</v>
      </c>
      <c r="I26" s="4">
        <v>270157</v>
      </c>
      <c r="J26" s="4">
        <v>270241</v>
      </c>
      <c r="K26" s="4">
        <v>270254</v>
      </c>
      <c r="L26" s="4">
        <v>270286</v>
      </c>
      <c r="M26" s="12">
        <v>270341</v>
      </c>
      <c r="N26" s="22">
        <f>+M26-'2003'!M26</f>
        <v>747</v>
      </c>
      <c r="O26" s="23">
        <f>+N26/'2003'!M26*100</f>
        <v>0.2770833178779943</v>
      </c>
    </row>
    <row r="27" spans="1:15" ht="13.5" customHeight="1">
      <c r="A27" s="31" t="s">
        <v>178</v>
      </c>
      <c r="B27" s="4">
        <v>749941</v>
      </c>
      <c r="C27" s="4">
        <v>750097</v>
      </c>
      <c r="D27" s="4">
        <v>750379</v>
      </c>
      <c r="E27" s="4">
        <v>751146</v>
      </c>
      <c r="F27" s="4">
        <v>751902</v>
      </c>
      <c r="G27" s="4">
        <v>752523</v>
      </c>
      <c r="H27" s="4">
        <v>753106</v>
      </c>
      <c r="I27" s="4">
        <v>753473</v>
      </c>
      <c r="J27" s="4">
        <v>753788</v>
      </c>
      <c r="K27" s="4">
        <v>753942</v>
      </c>
      <c r="L27" s="4">
        <v>754500</v>
      </c>
      <c r="M27" s="12">
        <v>754917</v>
      </c>
      <c r="N27" s="22">
        <f>+M27-'2003'!M27</f>
        <v>5289</v>
      </c>
      <c r="O27" s="23">
        <f>+N27/'2003'!M27*100</f>
        <v>0.7055499527765772</v>
      </c>
    </row>
    <row r="28" spans="1:15" ht="13.5" customHeight="1">
      <c r="A28" s="30" t="s">
        <v>179</v>
      </c>
      <c r="B28" s="4">
        <v>2627382</v>
      </c>
      <c r="C28" s="4">
        <v>2627843</v>
      </c>
      <c r="D28" s="4">
        <v>2627029</v>
      </c>
      <c r="E28" s="4">
        <v>2625895</v>
      </c>
      <c r="F28" s="4">
        <v>2625512</v>
      </c>
      <c r="G28" s="4">
        <v>2625445</v>
      </c>
      <c r="H28" s="4">
        <v>2624858</v>
      </c>
      <c r="I28" s="4">
        <v>2624139</v>
      </c>
      <c r="J28" s="4">
        <v>2621641</v>
      </c>
      <c r="K28" s="4">
        <v>2621826</v>
      </c>
      <c r="L28" s="4">
        <v>2622565</v>
      </c>
      <c r="M28" s="12">
        <v>2622472</v>
      </c>
      <c r="N28" s="22">
        <f>+M28-'2003'!M28</f>
        <v>-4666</v>
      </c>
      <c r="O28" s="23">
        <f>+N28/'2003'!M28*100</f>
        <v>-0.17760772369019062</v>
      </c>
    </row>
    <row r="29" spans="1:15" ht="13.5" customHeight="1">
      <c r="A29" s="30" t="s">
        <v>180</v>
      </c>
      <c r="B29" s="4">
        <v>1509699</v>
      </c>
      <c r="C29" s="4">
        <v>1510122</v>
      </c>
      <c r="D29" s="4">
        <v>1510151</v>
      </c>
      <c r="E29" s="4">
        <v>1510299</v>
      </c>
      <c r="F29" s="4">
        <v>1510441</v>
      </c>
      <c r="G29" s="4">
        <v>1510873</v>
      </c>
      <c r="H29" s="4">
        <v>1511356</v>
      </c>
      <c r="I29" s="4">
        <v>1511733</v>
      </c>
      <c r="J29" s="4">
        <v>1511545</v>
      </c>
      <c r="K29" s="4">
        <v>1512088</v>
      </c>
      <c r="L29" s="4">
        <v>1512688</v>
      </c>
      <c r="M29" s="12">
        <v>1512677</v>
      </c>
      <c r="N29" s="22">
        <f>+M29-'2003'!M29</f>
        <v>3327</v>
      </c>
      <c r="O29" s="23">
        <f>+N29/'2003'!M29*100</f>
        <v>0.2204260111968728</v>
      </c>
    </row>
    <row r="30" spans="1:15" ht="13.5" customHeight="1">
      <c r="A30" s="30" t="s">
        <v>181</v>
      </c>
      <c r="B30" s="4">
        <v>69966</v>
      </c>
      <c r="C30" s="4">
        <v>70028</v>
      </c>
      <c r="D30" s="4">
        <v>70156</v>
      </c>
      <c r="E30" s="4">
        <v>70510</v>
      </c>
      <c r="F30" s="4">
        <v>70669</v>
      </c>
      <c r="G30" s="4">
        <v>70968</v>
      </c>
      <c r="H30" s="4">
        <v>71322</v>
      </c>
      <c r="I30" s="4">
        <v>71682</v>
      </c>
      <c r="J30" s="4">
        <v>71980</v>
      </c>
      <c r="K30" s="4">
        <v>72230</v>
      </c>
      <c r="L30" s="4">
        <v>72505</v>
      </c>
      <c r="M30" s="12">
        <v>73815</v>
      </c>
      <c r="N30" s="22">
        <f>+M30-'2003'!M30</f>
        <v>4026</v>
      </c>
      <c r="O30" s="23">
        <f>+N30/'2003'!M30*100</f>
        <v>5.7688174354124575</v>
      </c>
    </row>
    <row r="31" spans="1:15" ht="13.5" customHeight="1">
      <c r="A31" s="31" t="s">
        <v>182</v>
      </c>
      <c r="B31" s="4">
        <v>61159</v>
      </c>
      <c r="C31" s="4">
        <v>61215</v>
      </c>
      <c r="D31" s="4">
        <v>61332</v>
      </c>
      <c r="E31" s="4">
        <v>61614</v>
      </c>
      <c r="F31" s="4">
        <v>61757</v>
      </c>
      <c r="G31" s="4">
        <v>61990</v>
      </c>
      <c r="H31" s="4">
        <v>62209</v>
      </c>
      <c r="I31" s="4">
        <v>62493</v>
      </c>
      <c r="J31" s="4">
        <v>62753</v>
      </c>
      <c r="K31" s="4">
        <v>62986</v>
      </c>
      <c r="L31" s="4">
        <v>63246</v>
      </c>
      <c r="M31" s="12">
        <v>64456</v>
      </c>
      <c r="N31" s="22">
        <f>+M31-'2003'!M31</f>
        <v>3473</v>
      </c>
      <c r="O31" s="23">
        <f>+N31/'2003'!M31*100</f>
        <v>5.695029762392799</v>
      </c>
    </row>
    <row r="32" spans="1:15" ht="13.5" customHeight="1" thickBot="1">
      <c r="A32" s="32" t="s">
        <v>183</v>
      </c>
      <c r="B32" s="53">
        <v>8807</v>
      </c>
      <c r="C32" s="53">
        <v>8813</v>
      </c>
      <c r="D32" s="53">
        <v>8824</v>
      </c>
      <c r="E32" s="53">
        <v>8896</v>
      </c>
      <c r="F32" s="53">
        <v>8912</v>
      </c>
      <c r="G32" s="53">
        <v>8978</v>
      </c>
      <c r="H32" s="53">
        <v>9113</v>
      </c>
      <c r="I32" s="53">
        <v>9189</v>
      </c>
      <c r="J32" s="53">
        <v>9227</v>
      </c>
      <c r="K32" s="53">
        <v>9244</v>
      </c>
      <c r="L32" s="53">
        <v>9259</v>
      </c>
      <c r="M32" s="54">
        <v>9359</v>
      </c>
      <c r="N32" s="22">
        <f>+M32-'2003'!M32</f>
        <v>553</v>
      </c>
      <c r="O32" s="23">
        <f>+N32/'2003'!M32*100</f>
        <v>6.279809220985691</v>
      </c>
    </row>
    <row r="33" spans="1:19" ht="12.75" thickTop="1">
      <c r="A33" s="57" t="s">
        <v>185</v>
      </c>
      <c r="B33" s="58">
        <f>SUM(B34:B37)</f>
        <v>22540699</v>
      </c>
      <c r="C33" s="58">
        <f aca="true" t="shared" si="0" ref="C33:K33">SUM(C34:C37)</f>
        <v>22545969</v>
      </c>
      <c r="D33" s="58">
        <f t="shared" si="0"/>
        <v>22551322</v>
      </c>
      <c r="E33" s="58">
        <f t="shared" si="0"/>
        <v>22556079</v>
      </c>
      <c r="F33" s="58">
        <f t="shared" si="0"/>
        <v>22561992</v>
      </c>
      <c r="G33" s="58">
        <f t="shared" si="0"/>
        <v>22569282</v>
      </c>
      <c r="H33" s="58">
        <f t="shared" si="0"/>
        <v>22575838</v>
      </c>
      <c r="I33" s="58">
        <f t="shared" si="0"/>
        <v>22581960</v>
      </c>
      <c r="J33" s="58">
        <f t="shared" si="0"/>
        <v>22587361</v>
      </c>
      <c r="K33" s="58">
        <f t="shared" si="0"/>
        <v>22596044</v>
      </c>
      <c r="L33" s="58">
        <f>SUM(L34:L37)</f>
        <v>22606435</v>
      </c>
      <c r="M33" s="58">
        <f>SUM(M34:M37)</f>
        <v>22615307</v>
      </c>
      <c r="N33" s="58">
        <f>+M33-'2003'!M33</f>
        <v>80546</v>
      </c>
      <c r="O33" s="58">
        <f>+N33/'2003'!M33*100</f>
        <v>0.3574300166751269</v>
      </c>
      <c r="P33" s="7"/>
      <c r="Q33" s="7"/>
      <c r="R33" s="7"/>
      <c r="S33" s="7"/>
    </row>
    <row r="34" spans="1:19" ht="12">
      <c r="A34" s="35" t="s">
        <v>186</v>
      </c>
      <c r="B34" s="39">
        <f aca="true" t="shared" si="1" ref="B34:L34">SUM(B$28,B$23:B$24,B$7:B$10)</f>
        <v>9828609</v>
      </c>
      <c r="C34" s="39">
        <f t="shared" si="1"/>
        <v>9834940</v>
      </c>
      <c r="D34" s="39">
        <f t="shared" si="1"/>
        <v>9839715</v>
      </c>
      <c r="E34" s="39">
        <f t="shared" si="1"/>
        <v>9844702</v>
      </c>
      <c r="F34" s="39">
        <f t="shared" si="1"/>
        <v>9850593</v>
      </c>
      <c r="G34" s="39">
        <f t="shared" si="1"/>
        <v>9856763</v>
      </c>
      <c r="H34" s="39">
        <f t="shared" si="1"/>
        <v>9862286</v>
      </c>
      <c r="I34" s="39">
        <f t="shared" si="1"/>
        <v>9868031</v>
      </c>
      <c r="J34" s="39">
        <f t="shared" si="1"/>
        <v>9872865</v>
      </c>
      <c r="K34" s="39">
        <f t="shared" si="1"/>
        <v>9878713</v>
      </c>
      <c r="L34" s="39">
        <f t="shared" si="1"/>
        <v>9885963</v>
      </c>
      <c r="M34" s="39">
        <f>SUM(M$28,M$23:M$24,M$7:M$10)</f>
        <v>9892419</v>
      </c>
      <c r="N34" s="15">
        <f>+M34-'2003'!M34</f>
        <v>68962</v>
      </c>
      <c r="O34" s="16">
        <f>+N34/'2003'!M34*100</f>
        <v>0.7020135579562267</v>
      </c>
      <c r="P34" s="8"/>
      <c r="Q34" s="8"/>
      <c r="R34" s="8"/>
      <c r="S34" s="8"/>
    </row>
    <row r="35" spans="1:19" ht="12">
      <c r="A35" s="36" t="s">
        <v>187</v>
      </c>
      <c r="B35" s="39">
        <f aca="true" t="shared" si="2" ref="B35:M35">SUM(B$25,B$11:B$15)</f>
        <v>5688639</v>
      </c>
      <c r="C35" s="39">
        <f t="shared" si="2"/>
        <v>5688813</v>
      </c>
      <c r="D35" s="39">
        <f t="shared" si="2"/>
        <v>5689814</v>
      </c>
      <c r="E35" s="39">
        <f t="shared" si="2"/>
        <v>5690242</v>
      </c>
      <c r="F35" s="39">
        <f t="shared" si="2"/>
        <v>5690994</v>
      </c>
      <c r="G35" s="39">
        <f t="shared" si="2"/>
        <v>5692558</v>
      </c>
      <c r="H35" s="39">
        <f t="shared" si="2"/>
        <v>5693651</v>
      </c>
      <c r="I35" s="39">
        <f t="shared" si="2"/>
        <v>5694310</v>
      </c>
      <c r="J35" s="39">
        <f t="shared" si="2"/>
        <v>5695418</v>
      </c>
      <c r="K35" s="39">
        <f t="shared" si="2"/>
        <v>5697179</v>
      </c>
      <c r="L35" s="39">
        <f t="shared" si="2"/>
        <v>5699302</v>
      </c>
      <c r="M35" s="39">
        <f t="shared" si="2"/>
        <v>5700922</v>
      </c>
      <c r="N35" s="15">
        <f>+M35-'2003'!M35</f>
        <v>12915</v>
      </c>
      <c r="O35" s="16">
        <f>+N35/'2003'!M35*100</f>
        <v>0.22705668259550313</v>
      </c>
      <c r="P35" s="8"/>
      <c r="Q35" s="8"/>
      <c r="R35" s="8"/>
      <c r="S35" s="8"/>
    </row>
    <row r="36" spans="1:19" ht="12">
      <c r="A36" s="36" t="s">
        <v>188</v>
      </c>
      <c r="B36" s="39">
        <f aca="true" t="shared" si="3" ref="B36:M36">SUM(B$26:B$27,B$29,B$16:B$19,B$22)</f>
        <v>6429721</v>
      </c>
      <c r="C36" s="39">
        <f t="shared" si="3"/>
        <v>6428994</v>
      </c>
      <c r="D36" s="39">
        <f t="shared" si="3"/>
        <v>6428981</v>
      </c>
      <c r="E36" s="39">
        <f t="shared" si="3"/>
        <v>6428712</v>
      </c>
      <c r="F36" s="39">
        <f t="shared" si="3"/>
        <v>6428594</v>
      </c>
      <c r="G36" s="39">
        <f t="shared" si="3"/>
        <v>6428653</v>
      </c>
      <c r="H36" s="39">
        <f t="shared" si="3"/>
        <v>6428976</v>
      </c>
      <c r="I36" s="39">
        <f t="shared" si="3"/>
        <v>6429125</v>
      </c>
      <c r="J36" s="39">
        <f t="shared" si="3"/>
        <v>6428979</v>
      </c>
      <c r="K36" s="39">
        <f t="shared" si="3"/>
        <v>6430236</v>
      </c>
      <c r="L36" s="39">
        <f t="shared" si="3"/>
        <v>6431389</v>
      </c>
      <c r="M36" s="39">
        <f t="shared" si="3"/>
        <v>6432444</v>
      </c>
      <c r="N36" s="15">
        <f>+M36-'2003'!M36</f>
        <v>3135</v>
      </c>
      <c r="O36" s="16">
        <f>+N36/'2003'!M36*100</f>
        <v>0.04876107214632241</v>
      </c>
      <c r="P36" s="8"/>
      <c r="Q36" s="8"/>
      <c r="R36" s="8"/>
      <c r="S36" s="8"/>
    </row>
    <row r="37" spans="1:19" ht="12">
      <c r="A37" s="36" t="s">
        <v>189</v>
      </c>
      <c r="B37" s="40">
        <f aca="true" t="shared" si="4" ref="B37:M37">SUM(B$20:B$21)</f>
        <v>593730</v>
      </c>
      <c r="C37" s="40">
        <f t="shared" si="4"/>
        <v>593222</v>
      </c>
      <c r="D37" s="40">
        <f t="shared" si="4"/>
        <v>592812</v>
      </c>
      <c r="E37" s="40">
        <f t="shared" si="4"/>
        <v>592423</v>
      </c>
      <c r="F37" s="40">
        <f t="shared" si="4"/>
        <v>591811</v>
      </c>
      <c r="G37" s="40">
        <f t="shared" si="4"/>
        <v>591308</v>
      </c>
      <c r="H37" s="40">
        <f t="shared" si="4"/>
        <v>590925</v>
      </c>
      <c r="I37" s="40">
        <f t="shared" si="4"/>
        <v>590494</v>
      </c>
      <c r="J37" s="40">
        <f t="shared" si="4"/>
        <v>590099</v>
      </c>
      <c r="K37" s="40">
        <f t="shared" si="4"/>
        <v>589916</v>
      </c>
      <c r="L37" s="40">
        <f t="shared" si="4"/>
        <v>589781</v>
      </c>
      <c r="M37" s="40">
        <f t="shared" si="4"/>
        <v>589522</v>
      </c>
      <c r="N37" s="15">
        <f>+M37-'2003'!M37</f>
        <v>-4466</v>
      </c>
      <c r="O37" s="16">
        <f>+N37/'2003'!M37*100</f>
        <v>-0.7518670410850051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54"/>
  <sheetViews>
    <sheetView workbookViewId="0" topLeftCell="A1">
      <selection activeCell="A38" sqref="A38"/>
    </sheetView>
  </sheetViews>
  <sheetFormatPr defaultColWidth="9.33203125" defaultRowHeight="12"/>
  <cols>
    <col min="1" max="1" width="25.33203125" style="2" customWidth="1"/>
    <col min="2" max="15" width="11.83203125" style="24" customWidth="1"/>
    <col min="16" max="16384" width="9.33203125" style="24" customWidth="1"/>
  </cols>
  <sheetData>
    <row r="1" spans="1:15" s="2" customFormat="1" ht="17.25" customHeight="1">
      <c r="A1" s="74" t="s">
        <v>214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6" customFormat="1" ht="22.5" customHeight="1">
      <c r="A2" s="51" t="s">
        <v>0</v>
      </c>
      <c r="B2" s="45" t="s">
        <v>102</v>
      </c>
      <c r="C2" s="45" t="s">
        <v>91</v>
      </c>
      <c r="D2" s="45" t="s">
        <v>92</v>
      </c>
      <c r="E2" s="45" t="s">
        <v>93</v>
      </c>
      <c r="F2" s="45" t="s">
        <v>94</v>
      </c>
      <c r="G2" s="45" t="s">
        <v>95</v>
      </c>
      <c r="H2" s="45" t="s">
        <v>96</v>
      </c>
      <c r="I2" s="45" t="s">
        <v>97</v>
      </c>
      <c r="J2" s="45" t="s">
        <v>98</v>
      </c>
      <c r="K2" s="45" t="s">
        <v>99</v>
      </c>
      <c r="L2" s="45" t="s">
        <v>100</v>
      </c>
      <c r="M2" s="45" t="s">
        <v>101</v>
      </c>
      <c r="N2" s="46" t="s">
        <v>89</v>
      </c>
      <c r="O2" s="46" t="s">
        <v>90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22528673</v>
      </c>
      <c r="C4" s="4">
        <v>22533951</v>
      </c>
      <c r="D4" s="4">
        <v>22540155</v>
      </c>
      <c r="E4" s="4">
        <v>22545429</v>
      </c>
      <c r="F4" s="4">
        <v>22549292</v>
      </c>
      <c r="G4" s="4">
        <v>22554253</v>
      </c>
      <c r="H4" s="4">
        <v>22560996</v>
      </c>
      <c r="I4" s="4">
        <v>22567203</v>
      </c>
      <c r="J4" s="4">
        <v>22573965</v>
      </c>
      <c r="K4" s="4">
        <v>22584281</v>
      </c>
      <c r="L4" s="4">
        <v>22593641</v>
      </c>
      <c r="M4" s="12">
        <v>22604550</v>
      </c>
      <c r="N4" s="22">
        <f>+M4-'2002'!M4</f>
        <v>83774</v>
      </c>
      <c r="O4" s="23">
        <f>+N4/'2002'!M4*100</f>
        <v>0.3719854058314864</v>
      </c>
    </row>
    <row r="5" spans="1:15" ht="13.5" customHeight="1">
      <c r="A5" s="30" t="s">
        <v>156</v>
      </c>
      <c r="B5" s="4">
        <v>22460778</v>
      </c>
      <c r="C5" s="4">
        <v>22465879</v>
      </c>
      <c r="D5" s="4">
        <v>22471881</v>
      </c>
      <c r="E5" s="4">
        <v>22477095</v>
      </c>
      <c r="F5" s="4">
        <v>22480978</v>
      </c>
      <c r="G5" s="4">
        <v>22485840</v>
      </c>
      <c r="H5" s="4">
        <v>22492507</v>
      </c>
      <c r="I5" s="4">
        <v>22498484</v>
      </c>
      <c r="J5" s="4">
        <v>22505050</v>
      </c>
      <c r="K5" s="4">
        <v>22515057</v>
      </c>
      <c r="L5" s="4">
        <v>22524137</v>
      </c>
      <c r="M5" s="12">
        <v>22534761</v>
      </c>
      <c r="N5" s="22">
        <f>+M5-'2002'!M5</f>
        <v>81681</v>
      </c>
      <c r="O5" s="23">
        <f>+N5/'2002'!M5*100</f>
        <v>0.3637852802377224</v>
      </c>
    </row>
    <row r="6" spans="1:15" ht="13.5" customHeight="1">
      <c r="A6" s="30" t="s">
        <v>157</v>
      </c>
      <c r="B6" s="4">
        <v>18311344</v>
      </c>
      <c r="C6" s="4">
        <v>18317878</v>
      </c>
      <c r="D6" s="4">
        <v>18324899</v>
      </c>
      <c r="E6" s="4">
        <v>18331324</v>
      </c>
      <c r="F6" s="4">
        <v>18338763</v>
      </c>
      <c r="G6" s="4">
        <v>18345963</v>
      </c>
      <c r="H6" s="4">
        <v>18354099</v>
      </c>
      <c r="I6" s="4">
        <v>18361945</v>
      </c>
      <c r="J6" s="4">
        <v>18370461</v>
      </c>
      <c r="K6" s="4">
        <v>18379768</v>
      </c>
      <c r="L6" s="4">
        <v>18388662</v>
      </c>
      <c r="M6" s="12">
        <v>18398273</v>
      </c>
      <c r="N6" s="22">
        <f>+M6-'2002'!M6</f>
        <v>96559</v>
      </c>
      <c r="O6" s="23">
        <f>+N6/'2002'!M6*100</f>
        <v>0.5275953935243443</v>
      </c>
    </row>
    <row r="7" spans="1:15" ht="13.5" customHeight="1">
      <c r="A7" s="31" t="s">
        <v>158</v>
      </c>
      <c r="B7" s="4">
        <v>3644747</v>
      </c>
      <c r="C7" s="4">
        <v>3647919</v>
      </c>
      <c r="D7" s="4">
        <v>3651248</v>
      </c>
      <c r="E7" s="4">
        <v>3654067</v>
      </c>
      <c r="F7" s="4">
        <v>3657049</v>
      </c>
      <c r="G7" s="4">
        <v>3659211</v>
      </c>
      <c r="H7" s="4">
        <v>3661597</v>
      </c>
      <c r="I7" s="4">
        <v>3664693</v>
      </c>
      <c r="J7" s="4">
        <v>3667967</v>
      </c>
      <c r="K7" s="4">
        <v>3670635</v>
      </c>
      <c r="L7" s="4">
        <v>3672976</v>
      </c>
      <c r="M7" s="12">
        <v>3676533</v>
      </c>
      <c r="N7" s="22">
        <f>+M7-'2002'!M7</f>
        <v>35087</v>
      </c>
      <c r="O7" s="23">
        <f>+N7/'2002'!M7*100</f>
        <v>0.9635458002123333</v>
      </c>
    </row>
    <row r="8" spans="1:15" ht="13.5" customHeight="1">
      <c r="A8" s="31" t="s">
        <v>159</v>
      </c>
      <c r="B8" s="4">
        <v>464119</v>
      </c>
      <c r="C8" s="4">
        <v>463989</v>
      </c>
      <c r="D8" s="4">
        <v>463954</v>
      </c>
      <c r="E8" s="4">
        <v>463797</v>
      </c>
      <c r="F8" s="4">
        <v>463664</v>
      </c>
      <c r="G8" s="4">
        <v>463606</v>
      </c>
      <c r="H8" s="4">
        <v>463458</v>
      </c>
      <c r="I8" s="4">
        <v>463451</v>
      </c>
      <c r="J8" s="4">
        <v>463325</v>
      </c>
      <c r="K8" s="4">
        <v>463310</v>
      </c>
      <c r="L8" s="4">
        <v>463328</v>
      </c>
      <c r="M8" s="12">
        <v>463285</v>
      </c>
      <c r="N8" s="22">
        <f>+M8-'2002'!M8</f>
        <v>-822</v>
      </c>
      <c r="O8" s="23">
        <f>+N8/'2002'!M8*100</f>
        <v>-0.1771143292387316</v>
      </c>
    </row>
    <row r="9" spans="1:15" ht="13.5" customHeight="1">
      <c r="A9" s="31" t="s">
        <v>160</v>
      </c>
      <c r="B9" s="4">
        <v>1794639</v>
      </c>
      <c r="C9" s="4">
        <v>1796701</v>
      </c>
      <c r="D9" s="4">
        <v>1799061</v>
      </c>
      <c r="E9" s="4">
        <v>1800818</v>
      </c>
      <c r="F9" s="4">
        <v>1803177</v>
      </c>
      <c r="G9" s="4">
        <v>1805707</v>
      </c>
      <c r="H9" s="4">
        <v>1808525</v>
      </c>
      <c r="I9" s="4">
        <v>1811298</v>
      </c>
      <c r="J9" s="4">
        <v>1814299</v>
      </c>
      <c r="K9" s="4">
        <v>1817035</v>
      </c>
      <c r="L9" s="4">
        <v>1819433</v>
      </c>
      <c r="M9" s="12">
        <v>1822075</v>
      </c>
      <c r="N9" s="22">
        <f>+M9-'2002'!M9</f>
        <v>29472</v>
      </c>
      <c r="O9" s="23">
        <f>+N9/'2002'!M9*100</f>
        <v>1.6440896283226123</v>
      </c>
    </row>
    <row r="10" spans="1:15" ht="13.5" customHeight="1">
      <c r="A10" s="31" t="s">
        <v>161</v>
      </c>
      <c r="B10" s="4">
        <v>453193</v>
      </c>
      <c r="C10" s="4">
        <v>453431</v>
      </c>
      <c r="D10" s="4">
        <v>453906</v>
      </c>
      <c r="E10" s="4">
        <v>454297</v>
      </c>
      <c r="F10" s="4">
        <v>454862</v>
      </c>
      <c r="G10" s="4">
        <v>455354</v>
      </c>
      <c r="H10" s="4">
        <v>455907</v>
      </c>
      <c r="I10" s="4">
        <v>456621</v>
      </c>
      <c r="J10" s="4">
        <v>457453</v>
      </c>
      <c r="K10" s="4">
        <v>458135</v>
      </c>
      <c r="L10" s="4">
        <v>458743</v>
      </c>
      <c r="M10" s="12">
        <v>459287</v>
      </c>
      <c r="N10" s="22">
        <f>+M10-'2002'!M10</f>
        <v>6608</v>
      </c>
      <c r="O10" s="23">
        <f>+N10/'2002'!M10*100</f>
        <v>1.4597540420474553</v>
      </c>
    </row>
    <row r="11" spans="1:15" ht="13.5" customHeight="1">
      <c r="A11" s="31" t="s">
        <v>162</v>
      </c>
      <c r="B11" s="4">
        <v>560793</v>
      </c>
      <c r="C11" s="4">
        <v>560760</v>
      </c>
      <c r="D11" s="4">
        <v>560581</v>
      </c>
      <c r="E11" s="4">
        <v>560591</v>
      </c>
      <c r="F11" s="4">
        <v>560479</v>
      </c>
      <c r="G11" s="4">
        <v>560488</v>
      </c>
      <c r="H11" s="4">
        <v>560574</v>
      </c>
      <c r="I11" s="4">
        <v>560623</v>
      </c>
      <c r="J11" s="4">
        <v>560635</v>
      </c>
      <c r="K11" s="4">
        <v>560753</v>
      </c>
      <c r="L11" s="4">
        <v>560938</v>
      </c>
      <c r="M11" s="12">
        <v>560903</v>
      </c>
      <c r="N11" s="22">
        <f>+M11-'2002'!M11</f>
        <v>137</v>
      </c>
      <c r="O11" s="23">
        <f>+N11/'2002'!M11*100</f>
        <v>0.02443086777729035</v>
      </c>
    </row>
    <row r="12" spans="1:15" ht="13.5" customHeight="1">
      <c r="A12" s="31" t="s">
        <v>163</v>
      </c>
      <c r="B12" s="4">
        <v>1512445</v>
      </c>
      <c r="C12" s="4">
        <v>1513007</v>
      </c>
      <c r="D12" s="4">
        <v>1513537</v>
      </c>
      <c r="E12" s="4">
        <v>1513818</v>
      </c>
      <c r="F12" s="4">
        <v>1514652</v>
      </c>
      <c r="G12" s="4">
        <v>1515473</v>
      </c>
      <c r="H12" s="4">
        <v>1516029</v>
      </c>
      <c r="I12" s="4">
        <v>1516618</v>
      </c>
      <c r="J12" s="4">
        <v>1517385</v>
      </c>
      <c r="K12" s="4">
        <v>1518228</v>
      </c>
      <c r="L12" s="4">
        <v>1519145</v>
      </c>
      <c r="M12" s="12">
        <v>1520376</v>
      </c>
      <c r="N12" s="22">
        <f>+M12-'2002'!M12</f>
        <v>8587</v>
      </c>
      <c r="O12" s="23">
        <f>+N12/'2002'!M12*100</f>
        <v>0.5680025453287463</v>
      </c>
    </row>
    <row r="13" spans="1:15" ht="13.5" customHeight="1">
      <c r="A13" s="31" t="s">
        <v>164</v>
      </c>
      <c r="B13" s="4">
        <v>1316320</v>
      </c>
      <c r="C13" s="4">
        <v>1316404</v>
      </c>
      <c r="D13" s="4">
        <v>1316256</v>
      </c>
      <c r="E13" s="4">
        <v>1316280</v>
      </c>
      <c r="F13" s="4">
        <v>1316131</v>
      </c>
      <c r="G13" s="4">
        <v>1315827</v>
      </c>
      <c r="H13" s="4">
        <v>1315896</v>
      </c>
      <c r="I13" s="4">
        <v>1315834</v>
      </c>
      <c r="J13" s="4">
        <v>1315638</v>
      </c>
      <c r="K13" s="4">
        <v>1315877</v>
      </c>
      <c r="L13" s="4">
        <v>1316034</v>
      </c>
      <c r="M13" s="12">
        <v>1316443</v>
      </c>
      <c r="N13" s="22">
        <f>+M13-'2002'!M13</f>
        <v>264</v>
      </c>
      <c r="O13" s="23">
        <f>+N13/'2002'!M13*100</f>
        <v>0.020058062011322167</v>
      </c>
    </row>
    <row r="14" spans="1:15" ht="13.5" customHeight="1">
      <c r="A14" s="31" t="s">
        <v>165</v>
      </c>
      <c r="B14" s="4">
        <v>541412</v>
      </c>
      <c r="C14" s="4">
        <v>541386</v>
      </c>
      <c r="D14" s="4">
        <v>541222</v>
      </c>
      <c r="E14" s="4">
        <v>541010</v>
      </c>
      <c r="F14" s="4">
        <v>540904</v>
      </c>
      <c r="G14" s="4">
        <v>540682</v>
      </c>
      <c r="H14" s="4">
        <v>540667</v>
      </c>
      <c r="I14" s="4">
        <v>540594</v>
      </c>
      <c r="J14" s="4">
        <v>540375</v>
      </c>
      <c r="K14" s="4">
        <v>540401</v>
      </c>
      <c r="L14" s="4">
        <v>540425</v>
      </c>
      <c r="M14" s="12">
        <v>540397</v>
      </c>
      <c r="N14" s="22">
        <f>+M14-'2002'!M14</f>
        <v>-895</v>
      </c>
      <c r="O14" s="23">
        <f>+N14/'2002'!M14*100</f>
        <v>-0.16534513719027807</v>
      </c>
    </row>
    <row r="15" spans="1:15" ht="13.5" customHeight="1">
      <c r="A15" s="31" t="s">
        <v>166</v>
      </c>
      <c r="B15" s="4">
        <v>742998</v>
      </c>
      <c r="C15" s="4">
        <v>742767</v>
      </c>
      <c r="D15" s="4">
        <v>742406</v>
      </c>
      <c r="E15" s="4">
        <v>742193</v>
      </c>
      <c r="F15" s="4">
        <v>741942</v>
      </c>
      <c r="G15" s="4">
        <v>741930</v>
      </c>
      <c r="H15" s="4">
        <v>741677</v>
      </c>
      <c r="I15" s="4">
        <v>741352</v>
      </c>
      <c r="J15" s="4">
        <v>741222</v>
      </c>
      <c r="K15" s="4">
        <v>741020</v>
      </c>
      <c r="L15" s="4">
        <v>740782</v>
      </c>
      <c r="M15" s="12">
        <v>740501</v>
      </c>
      <c r="N15" s="22">
        <f>+M15-'2002'!M15</f>
        <v>-2296</v>
      </c>
      <c r="O15" s="23">
        <f>+N15/'2002'!M15*100</f>
        <v>-0.30910194844621075</v>
      </c>
    </row>
    <row r="16" spans="1:15" ht="13.5" customHeight="1">
      <c r="A16" s="31" t="s">
        <v>167</v>
      </c>
      <c r="B16" s="4">
        <v>562467</v>
      </c>
      <c r="C16" s="4">
        <v>562010</v>
      </c>
      <c r="D16" s="4">
        <v>561747</v>
      </c>
      <c r="E16" s="4">
        <v>561318</v>
      </c>
      <c r="F16" s="4">
        <v>561252</v>
      </c>
      <c r="G16" s="4">
        <v>560968</v>
      </c>
      <c r="H16" s="4">
        <v>560810</v>
      </c>
      <c r="I16" s="4">
        <v>560667</v>
      </c>
      <c r="J16" s="4">
        <v>560508</v>
      </c>
      <c r="K16" s="4">
        <v>560437</v>
      </c>
      <c r="L16" s="4">
        <v>560449</v>
      </c>
      <c r="M16" s="12">
        <v>560410</v>
      </c>
      <c r="N16" s="22">
        <f>+M16-'2002'!M16</f>
        <v>-1984</v>
      </c>
      <c r="O16" s="23">
        <f>+N16/'2002'!M16*100</f>
        <v>-0.35277759008808773</v>
      </c>
    </row>
    <row r="17" spans="1:15" ht="13.5" customHeight="1">
      <c r="A17" s="31" t="s">
        <v>168</v>
      </c>
      <c r="B17" s="4">
        <v>1107546</v>
      </c>
      <c r="C17" s="4">
        <v>1107138</v>
      </c>
      <c r="D17" s="4">
        <v>1106919</v>
      </c>
      <c r="E17" s="4">
        <v>1106599</v>
      </c>
      <c r="F17" s="4">
        <v>1106610</v>
      </c>
      <c r="G17" s="4">
        <v>1106531</v>
      </c>
      <c r="H17" s="4">
        <v>1106377</v>
      </c>
      <c r="I17" s="4">
        <v>1106338</v>
      </c>
      <c r="J17" s="4">
        <v>1106372</v>
      </c>
      <c r="K17" s="4">
        <v>1106584</v>
      </c>
      <c r="L17" s="4">
        <v>1106795</v>
      </c>
      <c r="M17" s="12">
        <v>1106833</v>
      </c>
      <c r="N17" s="22">
        <f>+M17-'2002'!M17</f>
        <v>-750</v>
      </c>
      <c r="O17" s="23">
        <f>+N17/'2002'!M17*100</f>
        <v>-0.06771501548868121</v>
      </c>
    </row>
    <row r="18" spans="1:15" ht="13.5" customHeight="1">
      <c r="A18" s="31" t="s">
        <v>169</v>
      </c>
      <c r="B18" s="4">
        <v>1234403</v>
      </c>
      <c r="C18" s="4">
        <v>1234821</v>
      </c>
      <c r="D18" s="4">
        <v>1235203</v>
      </c>
      <c r="E18" s="4">
        <v>1235339</v>
      </c>
      <c r="F18" s="4">
        <v>1235373</v>
      </c>
      <c r="G18" s="4">
        <v>1235438</v>
      </c>
      <c r="H18" s="4">
        <v>1235654</v>
      </c>
      <c r="I18" s="4">
        <v>1235932</v>
      </c>
      <c r="J18" s="4">
        <v>1236370</v>
      </c>
      <c r="K18" s="4">
        <v>1236796</v>
      </c>
      <c r="L18" s="4">
        <v>1237340</v>
      </c>
      <c r="M18" s="12">
        <v>1237469</v>
      </c>
      <c r="N18" s="22">
        <f>+M18-'2002'!M18</f>
        <v>4074</v>
      </c>
      <c r="O18" s="23">
        <f>+N18/'2002'!M18*100</f>
        <v>0.3303078089338776</v>
      </c>
    </row>
    <row r="19" spans="1:15" ht="13.5" customHeight="1">
      <c r="A19" s="31" t="s">
        <v>170</v>
      </c>
      <c r="B19" s="4">
        <v>906210</v>
      </c>
      <c r="C19" s="4">
        <v>906008</v>
      </c>
      <c r="D19" s="4">
        <v>905660</v>
      </c>
      <c r="E19" s="4">
        <v>905333</v>
      </c>
      <c r="F19" s="4">
        <v>905154</v>
      </c>
      <c r="G19" s="4">
        <v>904794</v>
      </c>
      <c r="H19" s="4">
        <v>904552</v>
      </c>
      <c r="I19" s="4">
        <v>904241</v>
      </c>
      <c r="J19" s="4">
        <v>903922</v>
      </c>
      <c r="K19" s="4">
        <v>903803</v>
      </c>
      <c r="L19" s="4">
        <v>903887</v>
      </c>
      <c r="M19" s="12">
        <v>903772</v>
      </c>
      <c r="N19" s="22">
        <f>+M19-'2002'!M19</f>
        <v>-2406</v>
      </c>
      <c r="O19" s="23">
        <f>+N19/'2002'!M19*100</f>
        <v>-0.26551074954368786</v>
      </c>
    </row>
    <row r="20" spans="1:15" ht="13.5" customHeight="1">
      <c r="A20" s="31" t="s">
        <v>171</v>
      </c>
      <c r="B20" s="4">
        <v>243947</v>
      </c>
      <c r="C20" s="4">
        <v>243834</v>
      </c>
      <c r="D20" s="4">
        <v>243581</v>
      </c>
      <c r="E20" s="4">
        <v>243718</v>
      </c>
      <c r="F20" s="4">
        <v>244031</v>
      </c>
      <c r="G20" s="4">
        <v>243967</v>
      </c>
      <c r="H20" s="4">
        <v>243886</v>
      </c>
      <c r="I20" s="4">
        <v>243563</v>
      </c>
      <c r="J20" s="4">
        <v>243257</v>
      </c>
      <c r="K20" s="4">
        <v>243163</v>
      </c>
      <c r="L20" s="4">
        <v>243061</v>
      </c>
      <c r="M20" s="12">
        <v>242842</v>
      </c>
      <c r="N20" s="22">
        <f>+M20-'2002'!M20</f>
        <v>-1123</v>
      </c>
      <c r="O20" s="23">
        <f>+N20/'2002'!M20*100</f>
        <v>-0.46031192998995757</v>
      </c>
    </row>
    <row r="21" spans="1:15" ht="13.5" customHeight="1">
      <c r="A21" s="31" t="s">
        <v>172</v>
      </c>
      <c r="B21" s="4">
        <v>352147</v>
      </c>
      <c r="C21" s="4">
        <v>351949</v>
      </c>
      <c r="D21" s="4">
        <v>351631</v>
      </c>
      <c r="E21" s="4">
        <v>351495</v>
      </c>
      <c r="F21" s="4">
        <v>351327</v>
      </c>
      <c r="G21" s="4">
        <v>351206</v>
      </c>
      <c r="H21" s="4">
        <v>351299</v>
      </c>
      <c r="I21" s="4">
        <v>351269</v>
      </c>
      <c r="J21" s="4">
        <v>351238</v>
      </c>
      <c r="K21" s="4">
        <v>351232</v>
      </c>
      <c r="L21" s="4">
        <v>351249</v>
      </c>
      <c r="M21" s="12">
        <v>351146</v>
      </c>
      <c r="N21" s="22">
        <f>+M21-'2002'!M21</f>
        <v>-1008</v>
      </c>
      <c r="O21" s="23">
        <f>+N21/'2002'!M21*100</f>
        <v>-0.2862384070605474</v>
      </c>
    </row>
    <row r="22" spans="1:15" ht="13.5" customHeight="1">
      <c r="A22" s="31" t="s">
        <v>173</v>
      </c>
      <c r="B22" s="4">
        <v>92460</v>
      </c>
      <c r="C22" s="4">
        <v>92434</v>
      </c>
      <c r="D22" s="4">
        <v>92366</v>
      </c>
      <c r="E22" s="4">
        <v>92344</v>
      </c>
      <c r="F22" s="4">
        <v>92328</v>
      </c>
      <c r="G22" s="4">
        <v>92298</v>
      </c>
      <c r="H22" s="4">
        <v>92280</v>
      </c>
      <c r="I22" s="4">
        <v>92301</v>
      </c>
      <c r="J22" s="4">
        <v>92303</v>
      </c>
      <c r="K22" s="4">
        <v>92293</v>
      </c>
      <c r="L22" s="4">
        <v>92262</v>
      </c>
      <c r="M22" s="12">
        <v>92253</v>
      </c>
      <c r="N22" s="22">
        <f>+M22-'2002'!M22</f>
        <v>-193</v>
      </c>
      <c r="O22" s="23">
        <f>+N22/'2002'!M22*100</f>
        <v>-0.2087705254959652</v>
      </c>
    </row>
    <row r="23" spans="1:15" ht="13.5" customHeight="1">
      <c r="A23" s="31" t="s">
        <v>174</v>
      </c>
      <c r="B23" s="4">
        <v>391566</v>
      </c>
      <c r="C23" s="4">
        <v>391626</v>
      </c>
      <c r="D23" s="4">
        <v>391657</v>
      </c>
      <c r="E23" s="4">
        <v>391682</v>
      </c>
      <c r="F23" s="4">
        <v>391694</v>
      </c>
      <c r="G23" s="4">
        <v>391828</v>
      </c>
      <c r="H23" s="4">
        <v>391790</v>
      </c>
      <c r="I23" s="4">
        <v>391879</v>
      </c>
      <c r="J23" s="4">
        <v>391909</v>
      </c>
      <c r="K23" s="4">
        <v>392052</v>
      </c>
      <c r="L23" s="4">
        <v>392200</v>
      </c>
      <c r="M23" s="12">
        <v>392242</v>
      </c>
      <c r="N23" s="22">
        <f>+M23-'2002'!M23</f>
        <v>792</v>
      </c>
      <c r="O23" s="23">
        <f>+N23/'2002'!M23*100</f>
        <v>0.20232469025418315</v>
      </c>
    </row>
    <row r="24" spans="1:15" ht="13.5" customHeight="1">
      <c r="A24" s="31" t="s">
        <v>175</v>
      </c>
      <c r="B24" s="4">
        <v>379182</v>
      </c>
      <c r="C24" s="4">
        <v>379541</v>
      </c>
      <c r="D24" s="4">
        <v>379938</v>
      </c>
      <c r="E24" s="4">
        <v>380307</v>
      </c>
      <c r="F24" s="4">
        <v>380589</v>
      </c>
      <c r="G24" s="4">
        <v>381035</v>
      </c>
      <c r="H24" s="4">
        <v>381456</v>
      </c>
      <c r="I24" s="4">
        <v>381624</v>
      </c>
      <c r="J24" s="4">
        <v>381845</v>
      </c>
      <c r="K24" s="4">
        <v>382154</v>
      </c>
      <c r="L24" s="4">
        <v>382515</v>
      </c>
      <c r="M24" s="12">
        <v>382897</v>
      </c>
      <c r="N24" s="22">
        <f>+M24-'2002'!M24</f>
        <v>4100</v>
      </c>
      <c r="O24" s="23">
        <f>+N24/'2002'!M24*100</f>
        <v>1.0823739364356106</v>
      </c>
    </row>
    <row r="25" spans="1:15" ht="13.5" customHeight="1">
      <c r="A25" s="31" t="s">
        <v>176</v>
      </c>
      <c r="B25" s="4">
        <v>997476</v>
      </c>
      <c r="C25" s="4">
        <v>998156</v>
      </c>
      <c r="D25" s="4">
        <v>999476</v>
      </c>
      <c r="E25" s="4">
        <v>1001053</v>
      </c>
      <c r="F25" s="4">
        <v>1001882</v>
      </c>
      <c r="G25" s="4">
        <v>1003272</v>
      </c>
      <c r="H25" s="4">
        <v>1004522</v>
      </c>
      <c r="I25" s="4">
        <v>1005564</v>
      </c>
      <c r="J25" s="4">
        <v>1006667</v>
      </c>
      <c r="K25" s="4">
        <v>1007659</v>
      </c>
      <c r="L25" s="4">
        <v>1008442</v>
      </c>
      <c r="M25" s="12">
        <v>1009387</v>
      </c>
      <c r="N25" s="22">
        <f>+M25-'2002'!M25</f>
        <v>12681</v>
      </c>
      <c r="O25" s="23">
        <f>+N25/'2002'!M25*100</f>
        <v>1.2722909263112692</v>
      </c>
    </row>
    <row r="26" spans="1:15" ht="13.5" customHeight="1">
      <c r="A26" s="31" t="s">
        <v>177</v>
      </c>
      <c r="B26" s="4">
        <v>267981</v>
      </c>
      <c r="C26" s="4">
        <v>268189</v>
      </c>
      <c r="D26" s="4">
        <v>268263</v>
      </c>
      <c r="E26" s="4">
        <v>268557</v>
      </c>
      <c r="F26" s="4">
        <v>268755</v>
      </c>
      <c r="G26" s="4">
        <v>268947</v>
      </c>
      <c r="H26" s="4">
        <v>269130</v>
      </c>
      <c r="I26" s="4">
        <v>269231</v>
      </c>
      <c r="J26" s="4">
        <v>269313</v>
      </c>
      <c r="K26" s="4">
        <v>269396</v>
      </c>
      <c r="L26" s="4">
        <v>269503</v>
      </c>
      <c r="M26" s="12">
        <v>269594</v>
      </c>
      <c r="N26" s="22">
        <f>+M26-'2002'!M26</f>
        <v>1687</v>
      </c>
      <c r="O26" s="23">
        <f>+N26/'2002'!M26*100</f>
        <v>0.6296961258944335</v>
      </c>
    </row>
    <row r="27" spans="1:15" ht="13.5" customHeight="1">
      <c r="A27" s="31" t="s">
        <v>178</v>
      </c>
      <c r="B27" s="4">
        <v>745293</v>
      </c>
      <c r="C27" s="4">
        <v>745808</v>
      </c>
      <c r="D27" s="4">
        <v>746287</v>
      </c>
      <c r="E27" s="4">
        <v>746708</v>
      </c>
      <c r="F27" s="4">
        <v>746908</v>
      </c>
      <c r="G27" s="4">
        <v>747401</v>
      </c>
      <c r="H27" s="4">
        <v>748013</v>
      </c>
      <c r="I27" s="4">
        <v>748252</v>
      </c>
      <c r="J27" s="4">
        <v>748458</v>
      </c>
      <c r="K27" s="4">
        <v>748805</v>
      </c>
      <c r="L27" s="4">
        <v>749155</v>
      </c>
      <c r="M27" s="12">
        <v>749628</v>
      </c>
      <c r="N27" s="22">
        <f>+M27-'2002'!M27</f>
        <v>4547</v>
      </c>
      <c r="O27" s="23">
        <f>+N27/'2002'!M27*100</f>
        <v>0.6102692190513515</v>
      </c>
    </row>
    <row r="28" spans="1:15" ht="13.5" customHeight="1">
      <c r="A28" s="30" t="s">
        <v>179</v>
      </c>
      <c r="B28" s="4">
        <v>2640303</v>
      </c>
      <c r="C28" s="4">
        <v>2639139</v>
      </c>
      <c r="D28" s="4">
        <v>2638065</v>
      </c>
      <c r="E28" s="4">
        <v>2636955</v>
      </c>
      <c r="F28" s="4">
        <v>2633645</v>
      </c>
      <c r="G28" s="4">
        <v>2631380</v>
      </c>
      <c r="H28" s="4">
        <v>2629874</v>
      </c>
      <c r="I28" s="4">
        <v>2628160</v>
      </c>
      <c r="J28" s="4">
        <v>2626320</v>
      </c>
      <c r="K28" s="4">
        <v>2626652</v>
      </c>
      <c r="L28" s="4">
        <v>2626723</v>
      </c>
      <c r="M28" s="12">
        <v>2627138</v>
      </c>
      <c r="N28" s="22">
        <f>+M28-'2002'!M28</f>
        <v>-14718</v>
      </c>
      <c r="O28" s="23">
        <f>+N28/'2002'!M28*100</f>
        <v>-0.5571083359577509</v>
      </c>
    </row>
    <row r="29" spans="1:15" ht="13.5" customHeight="1">
      <c r="A29" s="30" t="s">
        <v>180</v>
      </c>
      <c r="B29" s="4">
        <v>1509131</v>
      </c>
      <c r="C29" s="4">
        <v>1508862</v>
      </c>
      <c r="D29" s="4">
        <v>1508917</v>
      </c>
      <c r="E29" s="4">
        <v>1508816</v>
      </c>
      <c r="F29" s="4">
        <v>1508570</v>
      </c>
      <c r="G29" s="4">
        <v>1508497</v>
      </c>
      <c r="H29" s="4">
        <v>1508534</v>
      </c>
      <c r="I29" s="4">
        <v>1508379</v>
      </c>
      <c r="J29" s="4">
        <v>1508269</v>
      </c>
      <c r="K29" s="4">
        <v>1508637</v>
      </c>
      <c r="L29" s="4">
        <v>1508752</v>
      </c>
      <c r="M29" s="12">
        <v>1509350</v>
      </c>
      <c r="N29" s="22">
        <f>+M29-'2002'!M29</f>
        <v>-160</v>
      </c>
      <c r="O29" s="23">
        <f>+N29/'2002'!M29*100</f>
        <v>-0.010599466051897636</v>
      </c>
    </row>
    <row r="30" spans="1:15" ht="13.5" customHeight="1">
      <c r="A30" s="30" t="s">
        <v>181</v>
      </c>
      <c r="B30" s="4">
        <v>67895</v>
      </c>
      <c r="C30" s="4">
        <v>68072</v>
      </c>
      <c r="D30" s="4">
        <v>68274</v>
      </c>
      <c r="E30" s="4">
        <v>68334</v>
      </c>
      <c r="F30" s="4">
        <v>68314</v>
      </c>
      <c r="G30" s="4">
        <v>68413</v>
      </c>
      <c r="H30" s="4">
        <v>68489</v>
      </c>
      <c r="I30" s="4">
        <v>68719</v>
      </c>
      <c r="J30" s="4">
        <v>68915</v>
      </c>
      <c r="K30" s="4">
        <v>69224</v>
      </c>
      <c r="L30" s="4">
        <v>69504</v>
      </c>
      <c r="M30" s="12">
        <v>69789</v>
      </c>
      <c r="N30" s="22">
        <f>+M30-'2002'!M30</f>
        <v>2093</v>
      </c>
      <c r="O30" s="23">
        <f>+N30/'2002'!M30*100</f>
        <v>3.0917631765540063</v>
      </c>
    </row>
    <row r="31" spans="1:15" ht="13.5" customHeight="1">
      <c r="A31" s="31" t="s">
        <v>182</v>
      </c>
      <c r="B31" s="4">
        <v>59140</v>
      </c>
      <c r="C31" s="4">
        <v>59311</v>
      </c>
      <c r="D31" s="4">
        <v>59517</v>
      </c>
      <c r="E31" s="4">
        <v>59594</v>
      </c>
      <c r="F31" s="4">
        <v>59601</v>
      </c>
      <c r="G31" s="4">
        <v>59695</v>
      </c>
      <c r="H31" s="4">
        <v>59777</v>
      </c>
      <c r="I31" s="4">
        <v>59996</v>
      </c>
      <c r="J31" s="4">
        <v>60183</v>
      </c>
      <c r="K31" s="4">
        <v>60482</v>
      </c>
      <c r="L31" s="4">
        <v>60731</v>
      </c>
      <c r="M31" s="12">
        <v>60983</v>
      </c>
      <c r="N31" s="22">
        <f>+M31-'2002'!M31</f>
        <v>2050</v>
      </c>
      <c r="O31" s="23">
        <f>+N31/'2002'!M31*100</f>
        <v>3.4785264622537455</v>
      </c>
    </row>
    <row r="32" spans="1:15" ht="13.5" customHeight="1" thickBot="1">
      <c r="A32" s="32" t="s">
        <v>183</v>
      </c>
      <c r="B32" s="53">
        <v>8755</v>
      </c>
      <c r="C32" s="53">
        <v>8761</v>
      </c>
      <c r="D32" s="53">
        <v>8757</v>
      </c>
      <c r="E32" s="53">
        <v>8740</v>
      </c>
      <c r="F32" s="53">
        <v>8713</v>
      </c>
      <c r="G32" s="53">
        <v>8718</v>
      </c>
      <c r="H32" s="53">
        <v>8712</v>
      </c>
      <c r="I32" s="53">
        <v>8723</v>
      </c>
      <c r="J32" s="53">
        <v>8732</v>
      </c>
      <c r="K32" s="53">
        <v>8742</v>
      </c>
      <c r="L32" s="53">
        <v>8773</v>
      </c>
      <c r="M32" s="54">
        <v>8806</v>
      </c>
      <c r="N32" s="55">
        <f>+M32-'2002'!M32</f>
        <v>43</v>
      </c>
      <c r="O32" s="56">
        <f>+N32/'2002'!M32*100</f>
        <v>0.49069953212370193</v>
      </c>
    </row>
    <row r="33" spans="1:15" ht="12.75" thickTop="1">
      <c r="A33" s="57" t="s">
        <v>185</v>
      </c>
      <c r="B33" s="58">
        <f aca="true" t="shared" si="0" ref="B33:M33">SUM(B34:B37)</f>
        <v>22460778</v>
      </c>
      <c r="C33" s="58">
        <f t="shared" si="0"/>
        <v>22465879</v>
      </c>
      <c r="D33" s="58">
        <f t="shared" si="0"/>
        <v>22471881</v>
      </c>
      <c r="E33" s="58">
        <f t="shared" si="0"/>
        <v>22477095</v>
      </c>
      <c r="F33" s="58">
        <f t="shared" si="0"/>
        <v>22480978</v>
      </c>
      <c r="G33" s="58">
        <f t="shared" si="0"/>
        <v>22485840</v>
      </c>
      <c r="H33" s="58">
        <f t="shared" si="0"/>
        <v>22492507</v>
      </c>
      <c r="I33" s="58">
        <f t="shared" si="0"/>
        <v>22498484</v>
      </c>
      <c r="J33" s="58">
        <f t="shared" si="0"/>
        <v>22505050</v>
      </c>
      <c r="K33" s="58">
        <f t="shared" si="0"/>
        <v>22515057</v>
      </c>
      <c r="L33" s="58">
        <f t="shared" si="0"/>
        <v>22524137</v>
      </c>
      <c r="M33" s="58">
        <f t="shared" si="0"/>
        <v>22534761</v>
      </c>
      <c r="N33" s="59">
        <f>M33-'2001'!M33</f>
        <v>195002</v>
      </c>
      <c r="O33" s="60">
        <f>M33/'2001'!M33*100-100</f>
        <v>0.8728921381828627</v>
      </c>
    </row>
    <row r="34" spans="1:15" ht="12">
      <c r="A34" s="35" t="s">
        <v>186</v>
      </c>
      <c r="B34" s="39">
        <f aca="true" t="shared" si="1" ref="B34:M34">SUM(B$28,B$23:B$24,B$7:B$10)</f>
        <v>9767749</v>
      </c>
      <c r="C34" s="39">
        <f t="shared" si="1"/>
        <v>9772346</v>
      </c>
      <c r="D34" s="39">
        <f t="shared" si="1"/>
        <v>9777829</v>
      </c>
      <c r="E34" s="39">
        <f t="shared" si="1"/>
        <v>9781923</v>
      </c>
      <c r="F34" s="39">
        <f t="shared" si="1"/>
        <v>9784680</v>
      </c>
      <c r="G34" s="39">
        <f t="shared" si="1"/>
        <v>9788121</v>
      </c>
      <c r="H34" s="39">
        <f t="shared" si="1"/>
        <v>9792607</v>
      </c>
      <c r="I34" s="39">
        <f t="shared" si="1"/>
        <v>9797726</v>
      </c>
      <c r="J34" s="39">
        <f t="shared" si="1"/>
        <v>9803118</v>
      </c>
      <c r="K34" s="39">
        <f t="shared" si="1"/>
        <v>9809973</v>
      </c>
      <c r="L34" s="39">
        <f t="shared" si="1"/>
        <v>9815918</v>
      </c>
      <c r="M34" s="39">
        <f t="shared" si="1"/>
        <v>9823457</v>
      </c>
      <c r="N34" s="15">
        <f>M34-'2001'!M34</f>
        <v>140079</v>
      </c>
      <c r="O34" s="16">
        <f>M34/'2001'!M34*100-100</f>
        <v>1.446592294548438</v>
      </c>
    </row>
    <row r="35" spans="1:15" ht="12">
      <c r="A35" s="36" t="s">
        <v>187</v>
      </c>
      <c r="B35" s="39">
        <f aca="true" t="shared" si="2" ref="B35:M35">SUM(B$25,B$11:B$15)</f>
        <v>5671444</v>
      </c>
      <c r="C35" s="39">
        <f t="shared" si="2"/>
        <v>5672480</v>
      </c>
      <c r="D35" s="39">
        <f t="shared" si="2"/>
        <v>5673478</v>
      </c>
      <c r="E35" s="39">
        <f t="shared" si="2"/>
        <v>5674945</v>
      </c>
      <c r="F35" s="39">
        <f t="shared" si="2"/>
        <v>5675990</v>
      </c>
      <c r="G35" s="39">
        <f t="shared" si="2"/>
        <v>5677672</v>
      </c>
      <c r="H35" s="39">
        <f t="shared" si="2"/>
        <v>5679365</v>
      </c>
      <c r="I35" s="39">
        <f t="shared" si="2"/>
        <v>5680585</v>
      </c>
      <c r="J35" s="39">
        <f t="shared" si="2"/>
        <v>5681922</v>
      </c>
      <c r="K35" s="39">
        <f t="shared" si="2"/>
        <v>5683938</v>
      </c>
      <c r="L35" s="39">
        <f t="shared" si="2"/>
        <v>5685766</v>
      </c>
      <c r="M35" s="39">
        <f t="shared" si="2"/>
        <v>5688007</v>
      </c>
      <c r="N35" s="15">
        <f>M35-'2001'!M35</f>
        <v>42025</v>
      </c>
      <c r="O35" s="16">
        <f>M35/'2001'!M35*100-100</f>
        <v>0.7443346436457006</v>
      </c>
    </row>
    <row r="36" spans="1:15" ht="12">
      <c r="A36" s="36" t="s">
        <v>188</v>
      </c>
      <c r="B36" s="39">
        <f aca="true" t="shared" si="3" ref="B36:M36">SUM(B$26:B$27,B$29,B$16:B$19,B$22)</f>
        <v>6425491</v>
      </c>
      <c r="C36" s="39">
        <f t="shared" si="3"/>
        <v>6425270</v>
      </c>
      <c r="D36" s="39">
        <f t="shared" si="3"/>
        <v>6425362</v>
      </c>
      <c r="E36" s="39">
        <f t="shared" si="3"/>
        <v>6425014</v>
      </c>
      <c r="F36" s="39">
        <f t="shared" si="3"/>
        <v>6424950</v>
      </c>
      <c r="G36" s="39">
        <f t="shared" si="3"/>
        <v>6424874</v>
      </c>
      <c r="H36" s="39">
        <f t="shared" si="3"/>
        <v>6425350</v>
      </c>
      <c r="I36" s="39">
        <f t="shared" si="3"/>
        <v>6425341</v>
      </c>
      <c r="J36" s="39">
        <f t="shared" si="3"/>
        <v>6425515</v>
      </c>
      <c r="K36" s="39">
        <f t="shared" si="3"/>
        <v>6426751</v>
      </c>
      <c r="L36" s="39">
        <f t="shared" si="3"/>
        <v>6428143</v>
      </c>
      <c r="M36" s="39">
        <f t="shared" si="3"/>
        <v>6429309</v>
      </c>
      <c r="N36" s="15">
        <f>M36-'2001'!M36</f>
        <v>16661</v>
      </c>
      <c r="O36" s="16">
        <f>M36/'2001'!M36*100-100</f>
        <v>0.25981466626578253</v>
      </c>
    </row>
    <row r="37" spans="1:15" ht="12">
      <c r="A37" s="36" t="s">
        <v>189</v>
      </c>
      <c r="B37" s="40">
        <f aca="true" t="shared" si="4" ref="B37:M37">SUM(B$20:B$21)</f>
        <v>596094</v>
      </c>
      <c r="C37" s="40">
        <f t="shared" si="4"/>
        <v>595783</v>
      </c>
      <c r="D37" s="40">
        <f t="shared" si="4"/>
        <v>595212</v>
      </c>
      <c r="E37" s="40">
        <f t="shared" si="4"/>
        <v>595213</v>
      </c>
      <c r="F37" s="40">
        <f t="shared" si="4"/>
        <v>595358</v>
      </c>
      <c r="G37" s="40">
        <f t="shared" si="4"/>
        <v>595173</v>
      </c>
      <c r="H37" s="40">
        <f t="shared" si="4"/>
        <v>595185</v>
      </c>
      <c r="I37" s="40">
        <f t="shared" si="4"/>
        <v>594832</v>
      </c>
      <c r="J37" s="40">
        <f t="shared" si="4"/>
        <v>594495</v>
      </c>
      <c r="K37" s="40">
        <f t="shared" si="4"/>
        <v>594395</v>
      </c>
      <c r="L37" s="40">
        <f t="shared" si="4"/>
        <v>594310</v>
      </c>
      <c r="M37" s="40">
        <f t="shared" si="4"/>
        <v>593988</v>
      </c>
      <c r="N37" s="15">
        <f>M37-'2001'!M37</f>
        <v>-3763</v>
      </c>
      <c r="O37" s="16">
        <f>M37/'2001'!M37*100-100</f>
        <v>-0.6295263412357315</v>
      </c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54"/>
  <sheetViews>
    <sheetView workbookViewId="0" topLeftCell="A1">
      <selection activeCell="B4" sqref="B4"/>
    </sheetView>
  </sheetViews>
  <sheetFormatPr defaultColWidth="9.33203125" defaultRowHeight="12"/>
  <cols>
    <col min="1" max="1" width="23.16015625" style="2" customWidth="1"/>
    <col min="2" max="24" width="11.83203125" style="1" customWidth="1"/>
    <col min="25" max="16384" width="9.33203125" style="1" customWidth="1"/>
  </cols>
  <sheetData>
    <row r="1" spans="1:15" s="2" customFormat="1" ht="17.25" customHeight="1">
      <c r="A1" s="74" t="s">
        <v>229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6" customFormat="1" ht="22.5" customHeight="1">
      <c r="A2" s="51" t="s">
        <v>215</v>
      </c>
      <c r="B2" s="45" t="s">
        <v>216</v>
      </c>
      <c r="C2" s="45" t="s">
        <v>217</v>
      </c>
      <c r="D2" s="45" t="s">
        <v>218</v>
      </c>
      <c r="E2" s="45" t="s">
        <v>219</v>
      </c>
      <c r="F2" s="45" t="s">
        <v>220</v>
      </c>
      <c r="G2" s="45" t="s">
        <v>221</v>
      </c>
      <c r="H2" s="45" t="s">
        <v>222</v>
      </c>
      <c r="I2" s="45" t="s">
        <v>223</v>
      </c>
      <c r="J2" s="45" t="s">
        <v>224</v>
      </c>
      <c r="K2" s="45" t="s">
        <v>225</v>
      </c>
      <c r="L2" s="45" t="s">
        <v>226</v>
      </c>
      <c r="M2" s="45" t="s">
        <v>227</v>
      </c>
      <c r="N2" s="46" t="s">
        <v>212</v>
      </c>
      <c r="O2" s="46" t="s">
        <v>228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22414047</v>
      </c>
      <c r="C4" s="4">
        <v>22421793</v>
      </c>
      <c r="D4" s="4">
        <v>22429972</v>
      </c>
      <c r="E4" s="4">
        <v>22440435</v>
      </c>
      <c r="F4" s="4">
        <v>22448817</v>
      </c>
      <c r="G4" s="4">
        <v>22457488</v>
      </c>
      <c r="H4" s="4">
        <v>22467176</v>
      </c>
      <c r="I4" s="4">
        <v>22475585</v>
      </c>
      <c r="J4" s="4">
        <v>22484364</v>
      </c>
      <c r="K4" s="4">
        <v>22496285</v>
      </c>
      <c r="L4" s="4">
        <v>22507693</v>
      </c>
      <c r="M4" s="12">
        <v>22520776</v>
      </c>
      <c r="N4" s="13">
        <f>M4-'2001'!M4</f>
        <v>115208</v>
      </c>
      <c r="O4" s="14">
        <f>M4/'2001'!M4*100-100</f>
        <v>0.5141936147300612</v>
      </c>
    </row>
    <row r="5" spans="1:15" ht="13.5" customHeight="1">
      <c r="A5" s="30" t="s">
        <v>156</v>
      </c>
      <c r="B5" s="4">
        <v>22347746</v>
      </c>
      <c r="C5" s="4">
        <v>22354812</v>
      </c>
      <c r="D5" s="4">
        <v>22363021</v>
      </c>
      <c r="E5" s="4">
        <v>22373379</v>
      </c>
      <c r="F5" s="4">
        <v>22381626</v>
      </c>
      <c r="G5" s="4">
        <v>22390274</v>
      </c>
      <c r="H5" s="4">
        <v>22399977</v>
      </c>
      <c r="I5" s="4">
        <v>22408344</v>
      </c>
      <c r="J5" s="4">
        <v>22417055</v>
      </c>
      <c r="K5" s="4">
        <v>22428836</v>
      </c>
      <c r="L5" s="4">
        <v>22440147</v>
      </c>
      <c r="M5" s="12">
        <v>22453080</v>
      </c>
      <c r="N5" s="13">
        <f>M5-'2001'!M5</f>
        <v>113321</v>
      </c>
      <c r="O5" s="14">
        <f>M5/'2001'!M5*100-100</f>
        <v>0.5072615152204634</v>
      </c>
    </row>
    <row r="6" spans="1:15" ht="13.5" customHeight="1">
      <c r="A6" s="30" t="s">
        <v>157</v>
      </c>
      <c r="B6" s="4">
        <v>18219635</v>
      </c>
      <c r="C6" s="4">
        <v>18226023</v>
      </c>
      <c r="D6" s="4">
        <v>18231577</v>
      </c>
      <c r="E6" s="4">
        <v>18238579</v>
      </c>
      <c r="F6" s="4">
        <v>18245923</v>
      </c>
      <c r="G6" s="4">
        <v>18250535</v>
      </c>
      <c r="H6" s="4">
        <v>18255569</v>
      </c>
      <c r="I6" s="4">
        <v>18263453</v>
      </c>
      <c r="J6" s="4">
        <v>18272107</v>
      </c>
      <c r="K6" s="4">
        <v>18280981</v>
      </c>
      <c r="L6" s="4">
        <v>18288414</v>
      </c>
      <c r="M6" s="12">
        <v>18301714</v>
      </c>
      <c r="N6" s="13">
        <f>M6-'2001'!M6</f>
        <v>90214</v>
      </c>
      <c r="O6" s="14">
        <f>M6/'2001'!M6*100-100</f>
        <v>0.49536831123191405</v>
      </c>
    </row>
    <row r="7" spans="1:15" ht="13.5" customHeight="1">
      <c r="A7" s="31" t="s">
        <v>158</v>
      </c>
      <c r="B7" s="4">
        <v>3612495</v>
      </c>
      <c r="C7" s="4">
        <v>3614389</v>
      </c>
      <c r="D7" s="4">
        <v>3617031</v>
      </c>
      <c r="E7" s="4">
        <v>3619940</v>
      </c>
      <c r="F7" s="4">
        <v>3623112</v>
      </c>
      <c r="G7" s="4">
        <v>3625669</v>
      </c>
      <c r="H7" s="4">
        <v>3627654</v>
      </c>
      <c r="I7" s="4">
        <v>3630765</v>
      </c>
      <c r="J7" s="4">
        <v>3633592</v>
      </c>
      <c r="K7" s="4">
        <v>3635368</v>
      </c>
      <c r="L7" s="4">
        <v>3636811</v>
      </c>
      <c r="M7" s="12">
        <v>3641446</v>
      </c>
      <c r="N7" s="13">
        <f>M7-'2001'!M7</f>
        <v>31194</v>
      </c>
      <c r="O7" s="14">
        <f>M7/'2001'!M7*100-100</f>
        <v>0.8640394077754223</v>
      </c>
    </row>
    <row r="8" spans="1:15" ht="13.5" customHeight="1">
      <c r="A8" s="31" t="s">
        <v>159</v>
      </c>
      <c r="B8" s="4">
        <v>465966</v>
      </c>
      <c r="C8" s="4">
        <v>466230</v>
      </c>
      <c r="D8" s="4">
        <v>466015</v>
      </c>
      <c r="E8" s="4">
        <v>465837</v>
      </c>
      <c r="F8" s="4">
        <v>465639</v>
      </c>
      <c r="G8" s="4">
        <v>465150</v>
      </c>
      <c r="H8" s="4">
        <v>464871</v>
      </c>
      <c r="I8" s="4">
        <v>464697</v>
      </c>
      <c r="J8" s="4">
        <v>464453</v>
      </c>
      <c r="K8" s="4">
        <v>464324</v>
      </c>
      <c r="L8" s="4">
        <v>464279</v>
      </c>
      <c r="M8" s="12">
        <v>464107</v>
      </c>
      <c r="N8" s="13">
        <f>M8-'2001'!M8</f>
        <v>-1692</v>
      </c>
      <c r="O8" s="14">
        <f>M8/'2001'!M8*100-100</f>
        <v>-0.3632468081726188</v>
      </c>
    </row>
    <row r="9" spans="1:15" ht="13.5" customHeight="1">
      <c r="A9" s="31" t="s">
        <v>160</v>
      </c>
      <c r="B9" s="4">
        <v>1764870</v>
      </c>
      <c r="C9" s="4">
        <v>1766106</v>
      </c>
      <c r="D9" s="4">
        <v>1768783</v>
      </c>
      <c r="E9" s="4">
        <v>1771227</v>
      </c>
      <c r="F9" s="4">
        <v>1774232</v>
      </c>
      <c r="G9" s="4">
        <v>1777100</v>
      </c>
      <c r="H9" s="4">
        <v>1779974</v>
      </c>
      <c r="I9" s="4">
        <v>1783043</v>
      </c>
      <c r="J9" s="4">
        <v>1785572</v>
      </c>
      <c r="K9" s="4">
        <v>1788190</v>
      </c>
      <c r="L9" s="4">
        <v>1790231</v>
      </c>
      <c r="M9" s="12">
        <v>1792603</v>
      </c>
      <c r="N9" s="13">
        <f>M9-'2001'!M9</f>
        <v>29640</v>
      </c>
      <c r="O9" s="14">
        <f>M9/'2001'!M9*100-100</f>
        <v>1.681260468881078</v>
      </c>
    </row>
    <row r="10" spans="1:15" ht="13.5" customHeight="1">
      <c r="A10" s="31" t="s">
        <v>161</v>
      </c>
      <c r="B10" s="4">
        <v>446977</v>
      </c>
      <c r="C10" s="4">
        <v>447610</v>
      </c>
      <c r="D10" s="4">
        <v>448088</v>
      </c>
      <c r="E10" s="4">
        <v>448513</v>
      </c>
      <c r="F10" s="4">
        <v>449030</v>
      </c>
      <c r="G10" s="4">
        <v>449416</v>
      </c>
      <c r="H10" s="4">
        <v>450045</v>
      </c>
      <c r="I10" s="4">
        <v>450546</v>
      </c>
      <c r="J10" s="4">
        <v>451011</v>
      </c>
      <c r="K10" s="4">
        <v>451492</v>
      </c>
      <c r="L10" s="4">
        <v>452097</v>
      </c>
      <c r="M10" s="12">
        <v>452679</v>
      </c>
      <c r="N10" s="13">
        <f>M10-'2001'!M10</f>
        <v>6379</v>
      </c>
      <c r="O10" s="14">
        <f>M10/'2001'!M10*100-100</f>
        <v>1.4293076406004985</v>
      </c>
    </row>
    <row r="11" spans="1:15" ht="13.5" customHeight="1">
      <c r="A11" s="31" t="s">
        <v>162</v>
      </c>
      <c r="B11" s="4">
        <v>560903</v>
      </c>
      <c r="C11" s="4">
        <v>561166</v>
      </c>
      <c r="D11" s="4">
        <v>561059</v>
      </c>
      <c r="E11" s="4">
        <v>561001</v>
      </c>
      <c r="F11" s="4">
        <v>560972</v>
      </c>
      <c r="G11" s="4">
        <v>560722</v>
      </c>
      <c r="H11" s="4">
        <v>560527</v>
      </c>
      <c r="I11" s="4">
        <v>560474</v>
      </c>
      <c r="J11" s="4">
        <v>560453</v>
      </c>
      <c r="K11" s="4">
        <v>560586</v>
      </c>
      <c r="L11" s="4">
        <v>560735</v>
      </c>
      <c r="M11" s="12">
        <v>560766</v>
      </c>
      <c r="N11" s="13">
        <f>M11-'2001'!M11</f>
        <v>126</v>
      </c>
      <c r="O11" s="14">
        <f>M11/'2001'!M11*100-100</f>
        <v>0.022474315068492956</v>
      </c>
    </row>
    <row r="12" spans="1:15" ht="13.5" customHeight="1">
      <c r="A12" s="31" t="s">
        <v>163</v>
      </c>
      <c r="B12" s="4">
        <v>1502868</v>
      </c>
      <c r="C12" s="4">
        <v>1503249</v>
      </c>
      <c r="D12" s="4">
        <v>1503866</v>
      </c>
      <c r="E12" s="4">
        <v>1504845</v>
      </c>
      <c r="F12" s="4">
        <v>1505653</v>
      </c>
      <c r="G12" s="4">
        <v>1506242</v>
      </c>
      <c r="H12" s="4">
        <v>1507201</v>
      </c>
      <c r="I12" s="4">
        <v>1508078</v>
      </c>
      <c r="J12" s="4">
        <v>1508793</v>
      </c>
      <c r="K12" s="4">
        <v>1509751</v>
      </c>
      <c r="L12" s="4">
        <v>1510607</v>
      </c>
      <c r="M12" s="12">
        <v>1511789</v>
      </c>
      <c r="N12" s="13">
        <f>M12-'2001'!M12</f>
        <v>9515</v>
      </c>
      <c r="O12" s="14">
        <f>M12/'2001'!M12*100-100</f>
        <v>0.6333731396536137</v>
      </c>
    </row>
    <row r="13" spans="1:15" ht="13.5" customHeight="1">
      <c r="A13" s="31" t="s">
        <v>164</v>
      </c>
      <c r="B13" s="4">
        <v>1314591</v>
      </c>
      <c r="C13" s="4">
        <v>1315034</v>
      </c>
      <c r="D13" s="4">
        <v>1314961</v>
      </c>
      <c r="E13" s="4">
        <v>1314948</v>
      </c>
      <c r="F13" s="4">
        <v>1315070</v>
      </c>
      <c r="G13" s="4">
        <v>1315075</v>
      </c>
      <c r="H13" s="4">
        <v>1314995</v>
      </c>
      <c r="I13" s="4">
        <v>1315102</v>
      </c>
      <c r="J13" s="4">
        <v>1315352</v>
      </c>
      <c r="K13" s="4">
        <v>1315719</v>
      </c>
      <c r="L13" s="4">
        <v>1315951</v>
      </c>
      <c r="M13" s="12">
        <v>1316179</v>
      </c>
      <c r="N13" s="13">
        <f>M13-'2001'!M13</f>
        <v>2185</v>
      </c>
      <c r="O13" s="14">
        <f>M13/'2001'!M13*100-100</f>
        <v>0.16628690846380323</v>
      </c>
    </row>
    <row r="14" spans="1:15" ht="13.5" customHeight="1">
      <c r="A14" s="31" t="s">
        <v>165</v>
      </c>
      <c r="B14" s="4">
        <v>542007</v>
      </c>
      <c r="C14" s="4">
        <v>542181</v>
      </c>
      <c r="D14" s="4">
        <v>542109</v>
      </c>
      <c r="E14" s="4">
        <v>542002</v>
      </c>
      <c r="F14" s="4">
        <v>541806</v>
      </c>
      <c r="G14" s="4">
        <v>541385</v>
      </c>
      <c r="H14" s="4">
        <v>541106</v>
      </c>
      <c r="I14" s="4">
        <v>540818</v>
      </c>
      <c r="J14" s="4">
        <v>540788</v>
      </c>
      <c r="K14" s="4">
        <v>540927</v>
      </c>
      <c r="L14" s="4">
        <v>541040</v>
      </c>
      <c r="M14" s="12">
        <v>541292</v>
      </c>
      <c r="N14" s="13">
        <f>M14-'2001'!M14</f>
        <v>-526</v>
      </c>
      <c r="O14" s="14">
        <f>M14/'2001'!M14*100-100</f>
        <v>-0.09708056949013155</v>
      </c>
    </row>
    <row r="15" spans="1:15" ht="13.5" customHeight="1">
      <c r="A15" s="31" t="s">
        <v>166</v>
      </c>
      <c r="B15" s="4">
        <v>744176</v>
      </c>
      <c r="C15" s="4">
        <v>744830</v>
      </c>
      <c r="D15" s="4">
        <v>744341</v>
      </c>
      <c r="E15" s="4">
        <v>743998</v>
      </c>
      <c r="F15" s="4">
        <v>743713</v>
      </c>
      <c r="G15" s="4">
        <v>743415</v>
      </c>
      <c r="H15" s="4">
        <v>743229</v>
      </c>
      <c r="I15" s="4">
        <v>742708</v>
      </c>
      <c r="J15" s="4">
        <v>742904</v>
      </c>
      <c r="K15" s="4">
        <v>742873</v>
      </c>
      <c r="L15" s="4">
        <v>742733</v>
      </c>
      <c r="M15" s="12">
        <v>742797</v>
      </c>
      <c r="N15" s="13">
        <f>M15-'2001'!M15</f>
        <v>-765</v>
      </c>
      <c r="O15" s="14">
        <f>M15/'2001'!M15*100-100</f>
        <v>-0.10288314895059614</v>
      </c>
    </row>
    <row r="16" spans="1:15" ht="13.5" customHeight="1">
      <c r="A16" s="31" t="s">
        <v>167</v>
      </c>
      <c r="B16" s="4">
        <v>563519</v>
      </c>
      <c r="C16" s="4">
        <v>564055</v>
      </c>
      <c r="D16" s="4">
        <v>563691</v>
      </c>
      <c r="E16" s="4">
        <v>563470</v>
      </c>
      <c r="F16" s="4">
        <v>563114</v>
      </c>
      <c r="G16" s="4">
        <v>562606</v>
      </c>
      <c r="H16" s="4">
        <v>562537</v>
      </c>
      <c r="I16" s="4">
        <v>562397</v>
      </c>
      <c r="J16" s="4">
        <v>562306</v>
      </c>
      <c r="K16" s="4">
        <v>562353</v>
      </c>
      <c r="L16" s="4">
        <v>562639</v>
      </c>
      <c r="M16" s="12">
        <v>562394</v>
      </c>
      <c r="N16" s="13">
        <f>M16-'2001'!M16</f>
        <v>-971</v>
      </c>
      <c r="O16" s="14">
        <f>M16/'2001'!M16*100-100</f>
        <v>-0.172357175188381</v>
      </c>
    </row>
    <row r="17" spans="1:15" ht="13.5" customHeight="1">
      <c r="A17" s="31" t="s">
        <v>168</v>
      </c>
      <c r="B17" s="4">
        <v>1107812</v>
      </c>
      <c r="C17" s="4">
        <v>1107999</v>
      </c>
      <c r="D17" s="4">
        <v>1107958</v>
      </c>
      <c r="E17" s="4">
        <v>1107563</v>
      </c>
      <c r="F17" s="4">
        <v>1107468</v>
      </c>
      <c r="G17" s="4">
        <v>1107082</v>
      </c>
      <c r="H17" s="4">
        <v>1106971</v>
      </c>
      <c r="I17" s="4">
        <v>1106936</v>
      </c>
      <c r="J17" s="4">
        <v>1106986</v>
      </c>
      <c r="K17" s="4">
        <v>1107236</v>
      </c>
      <c r="L17" s="4">
        <v>1107364</v>
      </c>
      <c r="M17" s="12">
        <v>1107583</v>
      </c>
      <c r="N17" s="13">
        <f>M17-'2001'!M17</f>
        <v>186</v>
      </c>
      <c r="O17" s="14">
        <f>M17/'2001'!M17*100-100</f>
        <v>0.016796144472124297</v>
      </c>
    </row>
    <row r="18" spans="1:15" ht="13.5" customHeight="1">
      <c r="A18" s="31" t="s">
        <v>169</v>
      </c>
      <c r="B18" s="4">
        <v>1235845</v>
      </c>
      <c r="C18" s="4">
        <v>1234303</v>
      </c>
      <c r="D18" s="4">
        <v>1234364</v>
      </c>
      <c r="E18" s="4">
        <v>1234462</v>
      </c>
      <c r="F18" s="4">
        <v>1233755</v>
      </c>
      <c r="G18" s="4">
        <v>1232847</v>
      </c>
      <c r="H18" s="4">
        <v>1231865</v>
      </c>
      <c r="I18" s="4">
        <v>1231717</v>
      </c>
      <c r="J18" s="4">
        <v>1231987</v>
      </c>
      <c r="K18" s="4">
        <v>1231989</v>
      </c>
      <c r="L18" s="4">
        <v>1232052</v>
      </c>
      <c r="M18" s="12">
        <v>1233395</v>
      </c>
      <c r="N18" s="13">
        <f>M18-'2001'!M18</f>
        <v>-3563</v>
      </c>
      <c r="O18" s="14">
        <f>M18/'2001'!M18*100-100</f>
        <v>-0.28804534996336884</v>
      </c>
    </row>
    <row r="19" spans="1:15" ht="13.5" customHeight="1">
      <c r="A19" s="31" t="s">
        <v>170</v>
      </c>
      <c r="B19" s="4">
        <v>909602</v>
      </c>
      <c r="C19" s="4">
        <v>910584</v>
      </c>
      <c r="D19" s="4">
        <v>909367</v>
      </c>
      <c r="E19" s="4">
        <v>908466</v>
      </c>
      <c r="F19" s="4">
        <v>908150</v>
      </c>
      <c r="G19" s="4">
        <v>907479</v>
      </c>
      <c r="H19" s="4">
        <v>906768</v>
      </c>
      <c r="I19" s="4">
        <v>906472</v>
      </c>
      <c r="J19" s="4">
        <v>906353</v>
      </c>
      <c r="K19" s="4">
        <v>906353</v>
      </c>
      <c r="L19" s="4">
        <v>906168</v>
      </c>
      <c r="M19" s="12">
        <v>906178</v>
      </c>
      <c r="N19" s="13">
        <f>M19-'2001'!M19</f>
        <v>-3186</v>
      </c>
      <c r="O19" s="14">
        <f>M19/'2001'!M19*100-100</f>
        <v>-0.3503547534320717</v>
      </c>
    </row>
    <row r="20" spans="1:15" ht="13.5" customHeight="1">
      <c r="A20" s="31" t="s">
        <v>171</v>
      </c>
      <c r="B20" s="4">
        <v>245022</v>
      </c>
      <c r="C20" s="4">
        <v>245630</v>
      </c>
      <c r="D20" s="4">
        <v>245374</v>
      </c>
      <c r="E20" s="4">
        <v>245133</v>
      </c>
      <c r="F20" s="4">
        <v>244906</v>
      </c>
      <c r="G20" s="4">
        <v>244631</v>
      </c>
      <c r="H20" s="4">
        <v>244345</v>
      </c>
      <c r="I20" s="4">
        <v>244138</v>
      </c>
      <c r="J20" s="4">
        <v>243919</v>
      </c>
      <c r="K20" s="4">
        <v>243855</v>
      </c>
      <c r="L20" s="4">
        <v>243835</v>
      </c>
      <c r="M20" s="12">
        <v>243965</v>
      </c>
      <c r="N20" s="13">
        <f>M20-'2001'!M20</f>
        <v>-647</v>
      </c>
      <c r="O20" s="14">
        <f>M20/'2001'!M20*100-100</f>
        <v>-0.2645005151014601</v>
      </c>
    </row>
    <row r="21" spans="1:15" ht="13.5" customHeight="1">
      <c r="A21" s="31" t="s">
        <v>172</v>
      </c>
      <c r="B21" s="4">
        <v>353068</v>
      </c>
      <c r="C21" s="4">
        <v>353120</v>
      </c>
      <c r="D21" s="4">
        <v>353008</v>
      </c>
      <c r="E21" s="4">
        <v>352837</v>
      </c>
      <c r="F21" s="4">
        <v>352672</v>
      </c>
      <c r="G21" s="4">
        <v>352459</v>
      </c>
      <c r="H21" s="4">
        <v>352235</v>
      </c>
      <c r="I21" s="4">
        <v>352057</v>
      </c>
      <c r="J21" s="4">
        <v>352064</v>
      </c>
      <c r="K21" s="4">
        <v>352039</v>
      </c>
      <c r="L21" s="4">
        <v>352149</v>
      </c>
      <c r="M21" s="12">
        <v>352154</v>
      </c>
      <c r="N21" s="13">
        <f>M21-'2001'!M21</f>
        <v>-985</v>
      </c>
      <c r="O21" s="14">
        <f>M21/'2001'!M21*100-100</f>
        <v>-0.2789269947527657</v>
      </c>
    </row>
    <row r="22" spans="1:15" ht="13.5" customHeight="1">
      <c r="A22" s="31" t="s">
        <v>173</v>
      </c>
      <c r="B22" s="4">
        <v>92889</v>
      </c>
      <c r="C22" s="4">
        <v>93159</v>
      </c>
      <c r="D22" s="4">
        <v>92702</v>
      </c>
      <c r="E22" s="4">
        <v>92379</v>
      </c>
      <c r="F22" s="4">
        <v>92419</v>
      </c>
      <c r="G22" s="4">
        <v>92424</v>
      </c>
      <c r="H22" s="4">
        <v>92536</v>
      </c>
      <c r="I22" s="4">
        <v>92521</v>
      </c>
      <c r="J22" s="4">
        <v>92470</v>
      </c>
      <c r="K22" s="4">
        <v>92496</v>
      </c>
      <c r="L22" s="4">
        <v>92443</v>
      </c>
      <c r="M22" s="12">
        <v>92446</v>
      </c>
      <c r="N22" s="13">
        <f>M22-'2001'!M22</f>
        <v>178</v>
      </c>
      <c r="O22" s="14">
        <f>M22/'2001'!M22*100-100</f>
        <v>0.19291628733688526</v>
      </c>
    </row>
    <row r="23" spans="1:15" ht="13.5" customHeight="1">
      <c r="A23" s="31" t="s">
        <v>174</v>
      </c>
      <c r="B23" s="4">
        <v>390906</v>
      </c>
      <c r="C23" s="4">
        <v>390636</v>
      </c>
      <c r="D23" s="4">
        <v>390732</v>
      </c>
      <c r="E23" s="4">
        <v>390924</v>
      </c>
      <c r="F23" s="4">
        <v>390915</v>
      </c>
      <c r="G23" s="4">
        <v>390764</v>
      </c>
      <c r="H23" s="4">
        <v>390765</v>
      </c>
      <c r="I23" s="4">
        <v>390992</v>
      </c>
      <c r="J23" s="4">
        <v>391047</v>
      </c>
      <c r="K23" s="4">
        <v>391189</v>
      </c>
      <c r="L23" s="4">
        <v>391276</v>
      </c>
      <c r="M23" s="12">
        <v>391450</v>
      </c>
      <c r="N23" s="13">
        <f>M23-'2001'!M23</f>
        <v>484</v>
      </c>
      <c r="O23" s="14">
        <f>M23/'2001'!M23*100-100</f>
        <v>0.12379593110398446</v>
      </c>
    </row>
    <row r="24" spans="1:15" ht="13.5" customHeight="1">
      <c r="A24" s="31" t="s">
        <v>175</v>
      </c>
      <c r="B24" s="4">
        <v>373691</v>
      </c>
      <c r="C24" s="4">
        <v>373841</v>
      </c>
      <c r="D24" s="4">
        <v>374237</v>
      </c>
      <c r="E24" s="4">
        <v>374797</v>
      </c>
      <c r="F24" s="4">
        <v>375392</v>
      </c>
      <c r="G24" s="4">
        <v>375862</v>
      </c>
      <c r="H24" s="4">
        <v>376279</v>
      </c>
      <c r="I24" s="4">
        <v>376765</v>
      </c>
      <c r="J24" s="4">
        <v>377219</v>
      </c>
      <c r="K24" s="4">
        <v>377777</v>
      </c>
      <c r="L24" s="4">
        <v>378125</v>
      </c>
      <c r="M24" s="12">
        <v>378797</v>
      </c>
      <c r="N24" s="13">
        <f>M24-'2001'!M24</f>
        <v>5501</v>
      </c>
      <c r="O24" s="14">
        <f>M24/'2001'!M24*100-100</f>
        <v>1.4736295058077218</v>
      </c>
    </row>
    <row r="25" spans="1:15" ht="13.5" customHeight="1">
      <c r="A25" s="31" t="s">
        <v>176</v>
      </c>
      <c r="B25" s="4">
        <v>984236</v>
      </c>
      <c r="C25" s="4">
        <v>984510</v>
      </c>
      <c r="D25" s="4">
        <v>985845</v>
      </c>
      <c r="E25" s="4">
        <v>987394</v>
      </c>
      <c r="F25" s="4">
        <v>988632</v>
      </c>
      <c r="G25" s="4">
        <v>990041</v>
      </c>
      <c r="H25" s="4">
        <v>991187</v>
      </c>
      <c r="I25" s="4">
        <v>992243</v>
      </c>
      <c r="J25" s="4">
        <v>993305</v>
      </c>
      <c r="K25" s="4">
        <v>994446</v>
      </c>
      <c r="L25" s="4">
        <v>995481</v>
      </c>
      <c r="M25" s="12">
        <v>996706</v>
      </c>
      <c r="N25" s="13">
        <f>M25-'2001'!M25</f>
        <v>13012</v>
      </c>
      <c r="O25" s="14">
        <f>M25/'2001'!M25*100-100</f>
        <v>1.3227690724961292</v>
      </c>
    </row>
    <row r="26" spans="1:15" ht="13.5" customHeight="1">
      <c r="A26" s="31" t="s">
        <v>177</v>
      </c>
      <c r="B26" s="4">
        <v>267711</v>
      </c>
      <c r="C26" s="4">
        <v>267140</v>
      </c>
      <c r="D26" s="4">
        <v>267212</v>
      </c>
      <c r="E26" s="4">
        <v>267241</v>
      </c>
      <c r="F26" s="4">
        <v>267479</v>
      </c>
      <c r="G26" s="4">
        <v>267592</v>
      </c>
      <c r="H26" s="4">
        <v>267480</v>
      </c>
      <c r="I26" s="4">
        <v>267499</v>
      </c>
      <c r="J26" s="4">
        <v>267620</v>
      </c>
      <c r="K26" s="4">
        <v>267763</v>
      </c>
      <c r="L26" s="4">
        <v>267784</v>
      </c>
      <c r="M26" s="12">
        <v>267907</v>
      </c>
      <c r="N26" s="13">
        <f>M26-'2001'!M26</f>
        <v>-86</v>
      </c>
      <c r="O26" s="14">
        <f>M26/'2001'!M26*100-100</f>
        <v>-0.03209039042064887</v>
      </c>
    </row>
    <row r="27" spans="1:15" ht="13.5" customHeight="1">
      <c r="A27" s="31" t="s">
        <v>178</v>
      </c>
      <c r="B27" s="4">
        <v>740481</v>
      </c>
      <c r="C27" s="4">
        <v>740251</v>
      </c>
      <c r="D27" s="4">
        <v>740834</v>
      </c>
      <c r="E27" s="4">
        <v>741602</v>
      </c>
      <c r="F27" s="4">
        <v>741794</v>
      </c>
      <c r="G27" s="4">
        <v>742574</v>
      </c>
      <c r="H27" s="4">
        <v>742999</v>
      </c>
      <c r="I27" s="4">
        <v>743485</v>
      </c>
      <c r="J27" s="4">
        <v>743913</v>
      </c>
      <c r="K27" s="4">
        <v>744255</v>
      </c>
      <c r="L27" s="4">
        <v>744614</v>
      </c>
      <c r="M27" s="12">
        <v>745081</v>
      </c>
      <c r="N27" s="13">
        <f>M27-'2001'!M27</f>
        <v>4235</v>
      </c>
      <c r="O27" s="14">
        <f>M27/'2001'!M27*100-100</f>
        <v>0.571643769420362</v>
      </c>
    </row>
    <row r="28" spans="1:15" ht="13.5" customHeight="1">
      <c r="A28" s="30" t="s">
        <v>179</v>
      </c>
      <c r="B28" s="4">
        <v>2632515</v>
      </c>
      <c r="C28" s="4">
        <v>2632010</v>
      </c>
      <c r="D28" s="4">
        <v>2632789</v>
      </c>
      <c r="E28" s="4">
        <v>2634028</v>
      </c>
      <c r="F28" s="4">
        <v>2633611</v>
      </c>
      <c r="G28" s="4">
        <v>2635678</v>
      </c>
      <c r="H28" s="4">
        <v>2638142</v>
      </c>
      <c r="I28" s="4">
        <v>2637623</v>
      </c>
      <c r="J28" s="4">
        <v>2637215</v>
      </c>
      <c r="K28" s="4">
        <v>2639094</v>
      </c>
      <c r="L28" s="4">
        <v>2641786</v>
      </c>
      <c r="M28" s="12">
        <v>2641856</v>
      </c>
      <c r="N28" s="13">
        <f>M28-'2001'!M28</f>
        <v>8054</v>
      </c>
      <c r="O28" s="14">
        <f>M28/'2001'!M28*100-100</f>
        <v>0.3057936777328081</v>
      </c>
    </row>
    <row r="29" spans="1:15" ht="13.5" customHeight="1">
      <c r="A29" s="30" t="s">
        <v>180</v>
      </c>
      <c r="B29" s="4">
        <v>1495596</v>
      </c>
      <c r="C29" s="4">
        <v>1496779</v>
      </c>
      <c r="D29" s="4">
        <v>1498655</v>
      </c>
      <c r="E29" s="4">
        <v>1500772</v>
      </c>
      <c r="F29" s="4">
        <v>1502092</v>
      </c>
      <c r="G29" s="4">
        <v>1504061</v>
      </c>
      <c r="H29" s="4">
        <v>1506266</v>
      </c>
      <c r="I29" s="4">
        <v>1507268</v>
      </c>
      <c r="J29" s="4">
        <v>1507733</v>
      </c>
      <c r="K29" s="4">
        <v>1508761</v>
      </c>
      <c r="L29" s="4">
        <v>1509947</v>
      </c>
      <c r="M29" s="12">
        <v>1509510</v>
      </c>
      <c r="N29" s="13">
        <f>M29-'2001'!M29</f>
        <v>15053</v>
      </c>
      <c r="O29" s="14">
        <f>M29/'2001'!M29*100-100</f>
        <v>1.007255478076658</v>
      </c>
    </row>
    <row r="30" spans="1:15" ht="13.5" customHeight="1">
      <c r="A30" s="30" t="s">
        <v>181</v>
      </c>
      <c r="B30" s="4">
        <v>66301</v>
      </c>
      <c r="C30" s="4">
        <v>66981</v>
      </c>
      <c r="D30" s="4">
        <v>66951</v>
      </c>
      <c r="E30" s="4">
        <v>67056</v>
      </c>
      <c r="F30" s="4">
        <v>67191</v>
      </c>
      <c r="G30" s="4">
        <v>67214</v>
      </c>
      <c r="H30" s="4">
        <v>67199</v>
      </c>
      <c r="I30" s="4">
        <v>67241</v>
      </c>
      <c r="J30" s="4">
        <v>67309</v>
      </c>
      <c r="K30" s="4">
        <v>67449</v>
      </c>
      <c r="L30" s="4">
        <v>67546</v>
      </c>
      <c r="M30" s="12">
        <v>67696</v>
      </c>
      <c r="N30" s="13">
        <f>M30-'2001'!M30</f>
        <v>1887</v>
      </c>
      <c r="O30" s="14">
        <f>M30/'2001'!M30*100-100</f>
        <v>2.8673889589569796</v>
      </c>
    </row>
    <row r="31" spans="1:15" ht="13.5" customHeight="1">
      <c r="A31" s="31" t="s">
        <v>182</v>
      </c>
      <c r="B31" s="4">
        <v>57205</v>
      </c>
      <c r="C31" s="4">
        <v>57412</v>
      </c>
      <c r="D31" s="4">
        <v>57482</v>
      </c>
      <c r="E31" s="4">
        <v>57644</v>
      </c>
      <c r="F31" s="4">
        <v>57781</v>
      </c>
      <c r="G31" s="4">
        <v>57892</v>
      </c>
      <c r="H31" s="4">
        <v>58047</v>
      </c>
      <c r="I31" s="4">
        <v>58222</v>
      </c>
      <c r="J31" s="4">
        <v>58377</v>
      </c>
      <c r="K31" s="4">
        <v>58582</v>
      </c>
      <c r="L31" s="4">
        <v>58727</v>
      </c>
      <c r="M31" s="12">
        <v>58933</v>
      </c>
      <c r="N31" s="13">
        <f>M31-'2001'!M31</f>
        <v>1975</v>
      </c>
      <c r="O31" s="14">
        <f>M31/'2001'!M31*100-100</f>
        <v>3.467467256575034</v>
      </c>
    </row>
    <row r="32" spans="1:15" ht="13.5" customHeight="1" thickBot="1">
      <c r="A32" s="32" t="s">
        <v>183</v>
      </c>
      <c r="B32" s="4">
        <v>9096</v>
      </c>
      <c r="C32" s="4">
        <v>9569</v>
      </c>
      <c r="D32" s="4">
        <v>9469</v>
      </c>
      <c r="E32" s="4">
        <v>9412</v>
      </c>
      <c r="F32" s="4">
        <v>9410</v>
      </c>
      <c r="G32" s="4">
        <v>9322</v>
      </c>
      <c r="H32" s="4">
        <v>9152</v>
      </c>
      <c r="I32" s="4">
        <v>9019</v>
      </c>
      <c r="J32" s="4">
        <v>8932</v>
      </c>
      <c r="K32" s="4">
        <v>8867</v>
      </c>
      <c r="L32" s="4">
        <v>8819</v>
      </c>
      <c r="M32" s="12">
        <v>8763</v>
      </c>
      <c r="N32" s="13">
        <f>M32-'2001'!M32</f>
        <v>-88</v>
      </c>
      <c r="O32" s="14">
        <f>M32/'2001'!M32*100-100</f>
        <v>-0.9942379392159069</v>
      </c>
    </row>
    <row r="33" spans="1:19" ht="12.75" thickTop="1">
      <c r="A33" s="57" t="s">
        <v>185</v>
      </c>
      <c r="B33" s="7">
        <f aca="true" t="shared" si="0" ref="B33:M33">SUM(B34:B37)</f>
        <v>22347746</v>
      </c>
      <c r="C33" s="7">
        <f t="shared" si="0"/>
        <v>22354812</v>
      </c>
      <c r="D33" s="7">
        <f t="shared" si="0"/>
        <v>22363021</v>
      </c>
      <c r="E33" s="7">
        <f t="shared" si="0"/>
        <v>22373379</v>
      </c>
      <c r="F33" s="7">
        <f t="shared" si="0"/>
        <v>22381626</v>
      </c>
      <c r="G33" s="7">
        <f t="shared" si="0"/>
        <v>22390274</v>
      </c>
      <c r="H33" s="7">
        <f t="shared" si="0"/>
        <v>22399977</v>
      </c>
      <c r="I33" s="7">
        <f t="shared" si="0"/>
        <v>22408344</v>
      </c>
      <c r="J33" s="7">
        <f t="shared" si="0"/>
        <v>22417055</v>
      </c>
      <c r="K33" s="7">
        <f t="shared" si="0"/>
        <v>22428836</v>
      </c>
      <c r="L33" s="7">
        <f t="shared" si="0"/>
        <v>22440147</v>
      </c>
      <c r="M33" s="7">
        <f t="shared" si="0"/>
        <v>22453080</v>
      </c>
      <c r="N33" s="15">
        <f>M33-'2001'!M33</f>
        <v>113321</v>
      </c>
      <c r="O33" s="16">
        <f>M33/'2001'!M33*100-100</f>
        <v>0.5072615152204634</v>
      </c>
      <c r="P33" s="7"/>
      <c r="Q33" s="7"/>
      <c r="R33" s="7"/>
      <c r="S33" s="7"/>
    </row>
    <row r="34" spans="1:19" ht="12">
      <c r="A34" s="35" t="s">
        <v>186</v>
      </c>
      <c r="B34" s="8">
        <f aca="true" t="shared" si="1" ref="B34:M34">SUM(B$28,B$23:B$24,B$7:B$10)</f>
        <v>9687420</v>
      </c>
      <c r="C34" s="8">
        <f t="shared" si="1"/>
        <v>9690822</v>
      </c>
      <c r="D34" s="8">
        <f t="shared" si="1"/>
        <v>9697675</v>
      </c>
      <c r="E34" s="8">
        <f t="shared" si="1"/>
        <v>9705266</v>
      </c>
      <c r="F34" s="8">
        <f t="shared" si="1"/>
        <v>9711931</v>
      </c>
      <c r="G34" s="8">
        <f t="shared" si="1"/>
        <v>9719639</v>
      </c>
      <c r="H34" s="8">
        <f t="shared" si="1"/>
        <v>9727730</v>
      </c>
      <c r="I34" s="8">
        <f t="shared" si="1"/>
        <v>9734431</v>
      </c>
      <c r="J34" s="8">
        <f t="shared" si="1"/>
        <v>9740109</v>
      </c>
      <c r="K34" s="8">
        <f t="shared" si="1"/>
        <v>9747434</v>
      </c>
      <c r="L34" s="8">
        <f t="shared" si="1"/>
        <v>9754605</v>
      </c>
      <c r="M34" s="8">
        <f t="shared" si="1"/>
        <v>9762938</v>
      </c>
      <c r="N34" s="15">
        <f>M34-'2001'!M34</f>
        <v>79560</v>
      </c>
      <c r="O34" s="16">
        <f>M34/'2001'!M34*100-100</f>
        <v>0.8216141102825816</v>
      </c>
      <c r="P34" s="8"/>
      <c r="Q34" s="8"/>
      <c r="R34" s="8"/>
      <c r="S34" s="8"/>
    </row>
    <row r="35" spans="1:19" ht="12">
      <c r="A35" s="36" t="s">
        <v>187</v>
      </c>
      <c r="B35" s="8">
        <f aca="true" t="shared" si="2" ref="B35:M35">SUM(B$25,B$11:B$15)</f>
        <v>5648781</v>
      </c>
      <c r="C35" s="8">
        <f t="shared" si="2"/>
        <v>5650970</v>
      </c>
      <c r="D35" s="8">
        <f t="shared" si="2"/>
        <v>5652181</v>
      </c>
      <c r="E35" s="8">
        <f t="shared" si="2"/>
        <v>5654188</v>
      </c>
      <c r="F35" s="8">
        <f t="shared" si="2"/>
        <v>5655846</v>
      </c>
      <c r="G35" s="8">
        <f t="shared" si="2"/>
        <v>5656880</v>
      </c>
      <c r="H35" s="8">
        <f t="shared" si="2"/>
        <v>5658245</v>
      </c>
      <c r="I35" s="8">
        <f t="shared" si="2"/>
        <v>5659423</v>
      </c>
      <c r="J35" s="8">
        <f t="shared" si="2"/>
        <v>5661595</v>
      </c>
      <c r="K35" s="8">
        <f t="shared" si="2"/>
        <v>5664302</v>
      </c>
      <c r="L35" s="8">
        <f t="shared" si="2"/>
        <v>5666547</v>
      </c>
      <c r="M35" s="8">
        <f t="shared" si="2"/>
        <v>5669529</v>
      </c>
      <c r="N35" s="15">
        <f>M35-'2001'!M35</f>
        <v>23547</v>
      </c>
      <c r="O35" s="16">
        <f>M35/'2001'!M35*100-100</f>
        <v>0.41705765268113737</v>
      </c>
      <c r="P35" s="8"/>
      <c r="Q35" s="8"/>
      <c r="R35" s="8"/>
      <c r="S35" s="8"/>
    </row>
    <row r="36" spans="1:19" ht="12">
      <c r="A36" s="36" t="s">
        <v>188</v>
      </c>
      <c r="B36" s="8">
        <f aca="true" t="shared" si="3" ref="B36:M36">SUM(B$26:B$27,B$29,B$16:B$19,B$22)</f>
        <v>6413455</v>
      </c>
      <c r="C36" s="8">
        <f t="shared" si="3"/>
        <v>6414270</v>
      </c>
      <c r="D36" s="8">
        <f t="shared" si="3"/>
        <v>6414783</v>
      </c>
      <c r="E36" s="8">
        <f t="shared" si="3"/>
        <v>6415955</v>
      </c>
      <c r="F36" s="8">
        <f t="shared" si="3"/>
        <v>6416271</v>
      </c>
      <c r="G36" s="8">
        <f t="shared" si="3"/>
        <v>6416665</v>
      </c>
      <c r="H36" s="8">
        <f t="shared" si="3"/>
        <v>6417422</v>
      </c>
      <c r="I36" s="8">
        <f t="shared" si="3"/>
        <v>6418295</v>
      </c>
      <c r="J36" s="8">
        <f t="shared" si="3"/>
        <v>6419368</v>
      </c>
      <c r="K36" s="8">
        <f t="shared" si="3"/>
        <v>6421206</v>
      </c>
      <c r="L36" s="8">
        <f t="shared" si="3"/>
        <v>6423011</v>
      </c>
      <c r="M36" s="8">
        <f t="shared" si="3"/>
        <v>6424494</v>
      </c>
      <c r="N36" s="15">
        <f>M36-'2001'!M36</f>
        <v>11846</v>
      </c>
      <c r="O36" s="16">
        <f>M36/'2001'!M36*100-100</f>
        <v>0.18472867994626085</v>
      </c>
      <c r="P36" s="8"/>
      <c r="Q36" s="8"/>
      <c r="R36" s="8"/>
      <c r="S36" s="8"/>
    </row>
    <row r="37" spans="1:19" ht="12">
      <c r="A37" s="36" t="s">
        <v>189</v>
      </c>
      <c r="B37" s="9">
        <f aca="true" t="shared" si="4" ref="B37:M37">SUM(B$20:B$21)</f>
        <v>598090</v>
      </c>
      <c r="C37" s="9">
        <f t="shared" si="4"/>
        <v>598750</v>
      </c>
      <c r="D37" s="9">
        <f t="shared" si="4"/>
        <v>598382</v>
      </c>
      <c r="E37" s="9">
        <f t="shared" si="4"/>
        <v>597970</v>
      </c>
      <c r="F37" s="9">
        <f t="shared" si="4"/>
        <v>597578</v>
      </c>
      <c r="G37" s="9">
        <f t="shared" si="4"/>
        <v>597090</v>
      </c>
      <c r="H37" s="9">
        <f t="shared" si="4"/>
        <v>596580</v>
      </c>
      <c r="I37" s="9">
        <f t="shared" si="4"/>
        <v>596195</v>
      </c>
      <c r="J37" s="9">
        <f t="shared" si="4"/>
        <v>595983</v>
      </c>
      <c r="K37" s="9">
        <f t="shared" si="4"/>
        <v>595894</v>
      </c>
      <c r="L37" s="9">
        <f t="shared" si="4"/>
        <v>595984</v>
      </c>
      <c r="M37" s="9">
        <f t="shared" si="4"/>
        <v>596119</v>
      </c>
      <c r="N37" s="15">
        <f>M37-'2001'!M37</f>
        <v>-1632</v>
      </c>
      <c r="O37" s="16">
        <f>M37/'2001'!M37*100-100</f>
        <v>-0.2730233826459596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52"/>
  <sheetViews>
    <sheetView workbookViewId="0" topLeftCell="A1">
      <selection activeCell="A43" sqref="A43"/>
    </sheetView>
  </sheetViews>
  <sheetFormatPr defaultColWidth="9.33203125" defaultRowHeight="12"/>
  <cols>
    <col min="1" max="1" width="25.66015625" style="2" customWidth="1"/>
    <col min="2" max="13" width="11.83203125" style="1" customWidth="1"/>
    <col min="14" max="15" width="12.5" style="1" customWidth="1"/>
    <col min="16" max="16384" width="9.33203125" style="1" customWidth="1"/>
  </cols>
  <sheetData>
    <row r="1" spans="1:15" s="2" customFormat="1" ht="17.25" customHeight="1">
      <c r="A1" s="74" t="s">
        <v>242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6" customFormat="1" ht="22.5" customHeight="1">
      <c r="A2" s="51" t="s">
        <v>215</v>
      </c>
      <c r="B2" s="45" t="s">
        <v>230</v>
      </c>
      <c r="C2" s="45" t="s">
        <v>231</v>
      </c>
      <c r="D2" s="45" t="s">
        <v>232</v>
      </c>
      <c r="E2" s="45" t="s">
        <v>233</v>
      </c>
      <c r="F2" s="45" t="s">
        <v>234</v>
      </c>
      <c r="G2" s="45" t="s">
        <v>235</v>
      </c>
      <c r="H2" s="45" t="s">
        <v>236</v>
      </c>
      <c r="I2" s="45" t="s">
        <v>237</v>
      </c>
      <c r="J2" s="45" t="s">
        <v>238</v>
      </c>
      <c r="K2" s="45" t="s">
        <v>239</v>
      </c>
      <c r="L2" s="45" t="s">
        <v>240</v>
      </c>
      <c r="M2" s="45" t="s">
        <v>241</v>
      </c>
      <c r="N2" s="46" t="s">
        <v>212</v>
      </c>
      <c r="O2" s="46" t="s">
        <v>228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22290225</v>
      </c>
      <c r="C4" s="4">
        <v>22298931</v>
      </c>
      <c r="D4" s="4">
        <v>22308497</v>
      </c>
      <c r="E4" s="4">
        <v>22318234</v>
      </c>
      <c r="F4" s="4">
        <v>22328771</v>
      </c>
      <c r="G4" s="4">
        <v>22339536</v>
      </c>
      <c r="H4" s="4">
        <v>22350363</v>
      </c>
      <c r="I4" s="4">
        <v>22361298</v>
      </c>
      <c r="J4" s="4">
        <v>22368502</v>
      </c>
      <c r="K4" s="4">
        <v>22381970</v>
      </c>
      <c r="L4" s="4">
        <v>22393488</v>
      </c>
      <c r="M4" s="12">
        <v>22405568</v>
      </c>
      <c r="N4" s="13">
        <f>M4-'2000'!M4</f>
        <v>128896</v>
      </c>
      <c r="O4" s="14">
        <f>M4/'2000'!M4*100-100</f>
        <v>0.5786142562048724</v>
      </c>
    </row>
    <row r="5" spans="1:15" ht="13.5" customHeight="1">
      <c r="A5" s="30" t="s">
        <v>156</v>
      </c>
      <c r="B5" s="4">
        <v>22228951</v>
      </c>
      <c r="C5" s="4">
        <v>22237168</v>
      </c>
      <c r="D5" s="4">
        <v>22246355</v>
      </c>
      <c r="E5" s="4">
        <v>22255497</v>
      </c>
      <c r="F5" s="4">
        <v>22265283</v>
      </c>
      <c r="G5" s="4">
        <v>22275660</v>
      </c>
      <c r="H5" s="4">
        <v>22285832</v>
      </c>
      <c r="I5" s="4">
        <v>22296340</v>
      </c>
      <c r="J5" s="4">
        <v>22302998</v>
      </c>
      <c r="K5" s="4">
        <v>22316351</v>
      </c>
      <c r="L5" s="4">
        <v>22327784</v>
      </c>
      <c r="M5" s="12">
        <v>22339759</v>
      </c>
      <c r="N5" s="13">
        <f>M5-'2000'!M5</f>
        <v>123652</v>
      </c>
      <c r="O5" s="14">
        <f>M5/'1999'!M5*100-100</f>
        <v>1.3872273226003955</v>
      </c>
    </row>
    <row r="6" spans="1:15" ht="13.5" customHeight="1">
      <c r="A6" s="30" t="s">
        <v>157</v>
      </c>
      <c r="B6" s="4">
        <v>18090161</v>
      </c>
      <c r="C6" s="4">
        <v>18098493</v>
      </c>
      <c r="D6" s="4">
        <v>18108567</v>
      </c>
      <c r="E6" s="4">
        <v>18118323</v>
      </c>
      <c r="F6" s="4">
        <v>18129635</v>
      </c>
      <c r="G6" s="4">
        <v>18140770</v>
      </c>
      <c r="H6" s="4">
        <v>18152271</v>
      </c>
      <c r="I6" s="4">
        <v>18165966</v>
      </c>
      <c r="J6" s="4">
        <v>18175706</v>
      </c>
      <c r="K6" s="4">
        <v>18188680</v>
      </c>
      <c r="L6" s="4">
        <v>18199261</v>
      </c>
      <c r="M6" s="12">
        <v>18211500</v>
      </c>
      <c r="N6" s="13">
        <f>M6-'2000'!M6</f>
        <v>132427</v>
      </c>
      <c r="O6" s="14">
        <f>M6/'1999'!M6*100-100</f>
        <v>1.6421075990388943</v>
      </c>
    </row>
    <row r="7" spans="1:15" ht="13.5" customHeight="1">
      <c r="A7" s="31" t="s">
        <v>158</v>
      </c>
      <c r="B7" s="4">
        <v>3571054</v>
      </c>
      <c r="C7" s="4">
        <v>3574612</v>
      </c>
      <c r="D7" s="4">
        <v>3578882</v>
      </c>
      <c r="E7" s="4">
        <v>3582610</v>
      </c>
      <c r="F7" s="4">
        <v>3586885</v>
      </c>
      <c r="G7" s="4">
        <v>3589787</v>
      </c>
      <c r="H7" s="4">
        <v>3593315</v>
      </c>
      <c r="I7" s="4">
        <v>3597675</v>
      </c>
      <c r="J7" s="4">
        <v>3600382</v>
      </c>
      <c r="K7" s="4">
        <v>3603652</v>
      </c>
      <c r="L7" s="4">
        <v>3606602</v>
      </c>
      <c r="M7" s="12">
        <v>3610252</v>
      </c>
      <c r="N7" s="13">
        <f>M7-'2000'!M7</f>
        <v>42356</v>
      </c>
      <c r="O7" s="14">
        <f>M7/'1999'!M7*100-100</f>
        <v>2.8293178107030172</v>
      </c>
    </row>
    <row r="8" spans="1:15" ht="13.5" customHeight="1">
      <c r="A8" s="31" t="s">
        <v>159</v>
      </c>
      <c r="B8" s="4">
        <v>465238</v>
      </c>
      <c r="C8" s="4">
        <v>465034</v>
      </c>
      <c r="D8" s="4">
        <v>464895</v>
      </c>
      <c r="E8" s="4">
        <v>464843</v>
      </c>
      <c r="F8" s="4">
        <v>464712</v>
      </c>
      <c r="G8" s="4">
        <v>466051</v>
      </c>
      <c r="H8" s="4">
        <v>465825</v>
      </c>
      <c r="I8" s="4">
        <v>465785</v>
      </c>
      <c r="J8" s="4">
        <v>465750</v>
      </c>
      <c r="K8" s="4">
        <v>465775</v>
      </c>
      <c r="L8" s="4">
        <v>465818</v>
      </c>
      <c r="M8" s="12">
        <v>465799</v>
      </c>
      <c r="N8" s="13">
        <f>M8-'2000'!M8</f>
        <v>613</v>
      </c>
      <c r="O8" s="14">
        <f>M8/'1999'!M8*100-100</f>
        <v>0.17096627125788189</v>
      </c>
    </row>
    <row r="9" spans="1:15" ht="13.5" customHeight="1">
      <c r="A9" s="31" t="s">
        <v>160</v>
      </c>
      <c r="B9" s="4">
        <v>1735218</v>
      </c>
      <c r="C9" s="4">
        <v>1738094</v>
      </c>
      <c r="D9" s="4">
        <v>1740396</v>
      </c>
      <c r="E9" s="4">
        <v>1742623</v>
      </c>
      <c r="F9" s="4">
        <v>1745489</v>
      </c>
      <c r="G9" s="4">
        <v>1748057</v>
      </c>
      <c r="H9" s="4">
        <v>1750731</v>
      </c>
      <c r="I9" s="4">
        <v>1754074</v>
      </c>
      <c r="J9" s="4">
        <v>1755741</v>
      </c>
      <c r="K9" s="4">
        <v>1758293</v>
      </c>
      <c r="L9" s="4">
        <v>1760435</v>
      </c>
      <c r="M9" s="12">
        <v>1762963</v>
      </c>
      <c r="N9" s="13">
        <f>M9-'2000'!M9</f>
        <v>30346</v>
      </c>
      <c r="O9" s="14">
        <f>M9/'1999'!M9*100-100</f>
        <v>4.237647904678795</v>
      </c>
    </row>
    <row r="10" spans="1:15" ht="13.5" customHeight="1">
      <c r="A10" s="31" t="s">
        <v>161</v>
      </c>
      <c r="B10" s="4">
        <v>440202</v>
      </c>
      <c r="C10" s="4">
        <v>440715</v>
      </c>
      <c r="D10" s="4">
        <v>441232</v>
      </c>
      <c r="E10" s="4">
        <v>441741</v>
      </c>
      <c r="F10" s="4">
        <v>442189</v>
      </c>
      <c r="G10" s="4">
        <v>442766</v>
      </c>
      <c r="H10" s="4">
        <v>443316</v>
      </c>
      <c r="I10" s="4">
        <v>443893</v>
      </c>
      <c r="J10" s="4">
        <v>444370</v>
      </c>
      <c r="K10" s="4">
        <v>444983</v>
      </c>
      <c r="L10" s="4">
        <v>445561</v>
      </c>
      <c r="M10" s="12">
        <v>446300</v>
      </c>
      <c r="N10" s="13">
        <f>M10-'2000'!M10</f>
        <v>6587</v>
      </c>
      <c r="O10" s="14">
        <f>M10/'1999'!M10*100-100</f>
        <v>2.8893392074546824</v>
      </c>
    </row>
    <row r="11" spans="1:15" ht="13.5" customHeight="1">
      <c r="A11" s="31" t="s">
        <v>162</v>
      </c>
      <c r="B11" s="4">
        <v>559822</v>
      </c>
      <c r="C11" s="4">
        <v>559640</v>
      </c>
      <c r="D11" s="4">
        <v>559577</v>
      </c>
      <c r="E11" s="4">
        <v>559566</v>
      </c>
      <c r="F11" s="4">
        <v>559640</v>
      </c>
      <c r="G11" s="4">
        <v>559526</v>
      </c>
      <c r="H11" s="4">
        <v>559579</v>
      </c>
      <c r="I11" s="4">
        <v>559778</v>
      </c>
      <c r="J11" s="4">
        <v>559970</v>
      </c>
      <c r="K11" s="4">
        <v>560196</v>
      </c>
      <c r="L11" s="4">
        <v>560376</v>
      </c>
      <c r="M11" s="12">
        <v>560640</v>
      </c>
      <c r="N11" s="13">
        <f>M11-'2000'!M11</f>
        <v>937</v>
      </c>
      <c r="O11" s="14">
        <f>M11/'1999'!M11*100-100</f>
        <v>0.14933798257960973</v>
      </c>
    </row>
    <row r="12" spans="1:15" ht="13.5" customHeight="1">
      <c r="A12" s="31" t="s">
        <v>163</v>
      </c>
      <c r="B12" s="4">
        <v>1495318</v>
      </c>
      <c r="C12" s="4">
        <v>1495917</v>
      </c>
      <c r="D12" s="4">
        <v>1496244</v>
      </c>
      <c r="E12" s="4">
        <v>1496331</v>
      </c>
      <c r="F12" s="4">
        <v>1496852</v>
      </c>
      <c r="G12" s="4">
        <v>1497607</v>
      </c>
      <c r="H12" s="4">
        <v>1498170</v>
      </c>
      <c r="I12" s="4">
        <v>1498813</v>
      </c>
      <c r="J12" s="4">
        <v>1499380</v>
      </c>
      <c r="K12" s="4">
        <v>1500542</v>
      </c>
      <c r="L12" s="4">
        <v>1501582</v>
      </c>
      <c r="M12" s="12">
        <v>1502274</v>
      </c>
      <c r="N12" s="13">
        <f>M12-'2000'!M12</f>
        <v>7966</v>
      </c>
      <c r="O12" s="14">
        <f>M12/'1999'!M12*100-100</f>
        <v>1.408593317029002</v>
      </c>
    </row>
    <row r="13" spans="1:15" ht="13.5" customHeight="1">
      <c r="A13" s="31" t="s">
        <v>164</v>
      </c>
      <c r="B13" s="4">
        <v>1311134</v>
      </c>
      <c r="C13" s="4">
        <v>1311233</v>
      </c>
      <c r="D13" s="4">
        <v>1311378</v>
      </c>
      <c r="E13" s="4">
        <v>1311534</v>
      </c>
      <c r="F13" s="4">
        <v>1311710</v>
      </c>
      <c r="G13" s="4">
        <v>1311675</v>
      </c>
      <c r="H13" s="4">
        <v>1311923</v>
      </c>
      <c r="I13" s="4">
        <v>1312325</v>
      </c>
      <c r="J13" s="4">
        <v>1312642</v>
      </c>
      <c r="K13" s="4">
        <v>1313215</v>
      </c>
      <c r="L13" s="4">
        <v>1313839</v>
      </c>
      <c r="M13" s="12">
        <v>1313994</v>
      </c>
      <c r="N13" s="13">
        <f>M13-'2000'!M13</f>
        <v>3463</v>
      </c>
      <c r="O13" s="14">
        <f>M13/'1999'!M13*100-100</f>
        <v>0.63983946570265</v>
      </c>
    </row>
    <row r="14" spans="1:15" ht="13.5" customHeight="1">
      <c r="A14" s="31" t="s">
        <v>165</v>
      </c>
      <c r="B14" s="4">
        <v>541669</v>
      </c>
      <c r="C14" s="4">
        <v>541427</v>
      </c>
      <c r="D14" s="4">
        <v>541303</v>
      </c>
      <c r="E14" s="4">
        <v>541213</v>
      </c>
      <c r="F14" s="4">
        <v>541155</v>
      </c>
      <c r="G14" s="4">
        <v>540987</v>
      </c>
      <c r="H14" s="4">
        <v>541242</v>
      </c>
      <c r="I14" s="4">
        <v>541238</v>
      </c>
      <c r="J14" s="4">
        <v>541266</v>
      </c>
      <c r="K14" s="4">
        <v>541475</v>
      </c>
      <c r="L14" s="4">
        <v>541748</v>
      </c>
      <c r="M14" s="12">
        <v>541818</v>
      </c>
      <c r="N14" s="13">
        <f>M14-'2000'!M14</f>
        <v>281</v>
      </c>
      <c r="O14" s="14">
        <f>M14/'1999'!M14*100-100</f>
        <v>-0.40805973112172467</v>
      </c>
    </row>
    <row r="15" spans="1:15" ht="13.5" customHeight="1">
      <c r="A15" s="31" t="s">
        <v>166</v>
      </c>
      <c r="B15" s="4">
        <v>743292</v>
      </c>
      <c r="C15" s="4">
        <v>743046</v>
      </c>
      <c r="D15" s="4">
        <v>742653</v>
      </c>
      <c r="E15" s="4">
        <v>742413</v>
      </c>
      <c r="F15" s="4">
        <v>742286</v>
      </c>
      <c r="G15" s="4">
        <v>742275</v>
      </c>
      <c r="H15" s="4">
        <v>742219</v>
      </c>
      <c r="I15" s="4">
        <v>742196</v>
      </c>
      <c r="J15" s="4">
        <v>742545</v>
      </c>
      <c r="K15" s="4">
        <v>742837</v>
      </c>
      <c r="L15" s="4">
        <v>742980</v>
      </c>
      <c r="M15" s="12">
        <v>743562</v>
      </c>
      <c r="N15" s="13">
        <f>M15-'2000'!M15</f>
        <v>194</v>
      </c>
      <c r="O15" s="14">
        <f>M15/'1999'!M15*100-100</f>
        <v>-0.3589993045142279</v>
      </c>
    </row>
    <row r="16" spans="1:15" ht="13.5" customHeight="1">
      <c r="A16" s="31" t="s">
        <v>167</v>
      </c>
      <c r="B16" s="4">
        <v>562303</v>
      </c>
      <c r="C16" s="4">
        <v>561978</v>
      </c>
      <c r="D16" s="4">
        <v>561826</v>
      </c>
      <c r="E16" s="4">
        <v>561931</v>
      </c>
      <c r="F16" s="4">
        <v>562699</v>
      </c>
      <c r="G16" s="4">
        <v>562813</v>
      </c>
      <c r="H16" s="4">
        <v>562978</v>
      </c>
      <c r="I16" s="4">
        <v>562849</v>
      </c>
      <c r="J16" s="4">
        <v>563059</v>
      </c>
      <c r="K16" s="4">
        <v>563309</v>
      </c>
      <c r="L16" s="4">
        <v>563450</v>
      </c>
      <c r="M16" s="12">
        <v>563365</v>
      </c>
      <c r="N16" s="13">
        <f>M16-'2000'!M16</f>
        <v>1060</v>
      </c>
      <c r="O16" s="14">
        <f>M16/'1999'!M16*100-100</f>
        <v>0.12494179454094478</v>
      </c>
    </row>
    <row r="17" spans="1:15" ht="13.5" customHeight="1">
      <c r="A17" s="31" t="s">
        <v>168</v>
      </c>
      <c r="B17" s="4">
        <v>1107659</v>
      </c>
      <c r="C17" s="4">
        <v>1107411</v>
      </c>
      <c r="D17" s="4">
        <v>1107579</v>
      </c>
      <c r="E17" s="4">
        <v>1107371</v>
      </c>
      <c r="F17" s="4">
        <v>1106572</v>
      </c>
      <c r="G17" s="4">
        <v>1106821</v>
      </c>
      <c r="H17" s="4">
        <v>1106619</v>
      </c>
      <c r="I17" s="4">
        <v>1106763</v>
      </c>
      <c r="J17" s="4">
        <v>1106748</v>
      </c>
      <c r="K17" s="4">
        <v>1107092</v>
      </c>
      <c r="L17" s="4">
        <v>1107176</v>
      </c>
      <c r="M17" s="12">
        <v>1107397</v>
      </c>
      <c r="N17" s="13">
        <f>M17-'2000'!M17</f>
        <v>-290</v>
      </c>
      <c r="O17" s="14">
        <f>M17/'1999'!M17*100-100</f>
        <v>0.3328733749319355</v>
      </c>
    </row>
    <row r="18" spans="1:15" ht="13.5" customHeight="1">
      <c r="A18" s="31" t="s">
        <v>169</v>
      </c>
      <c r="B18" s="4">
        <v>1235013</v>
      </c>
      <c r="C18" s="4">
        <v>1234840</v>
      </c>
      <c r="D18" s="4">
        <v>1234911</v>
      </c>
      <c r="E18" s="4">
        <v>1234904</v>
      </c>
      <c r="F18" s="4">
        <v>1234911</v>
      </c>
      <c r="G18" s="4">
        <v>1234896</v>
      </c>
      <c r="H18" s="4">
        <v>1235089</v>
      </c>
      <c r="I18" s="4">
        <v>1235475</v>
      </c>
      <c r="J18" s="4">
        <v>1235943</v>
      </c>
      <c r="K18" s="4">
        <v>1236537</v>
      </c>
      <c r="L18" s="4">
        <v>1236737</v>
      </c>
      <c r="M18" s="12">
        <v>1236958</v>
      </c>
      <c r="N18" s="13">
        <f>M18-'2000'!M18</f>
        <v>2251</v>
      </c>
      <c r="O18" s="14">
        <f>M18/'1999'!M18*100-100</f>
        <v>0.5369195157158231</v>
      </c>
    </row>
    <row r="19" spans="1:15" ht="13.5" customHeight="1">
      <c r="A19" s="31" t="s">
        <v>170</v>
      </c>
      <c r="B19" s="4">
        <v>907585</v>
      </c>
      <c r="C19" s="4">
        <v>907138</v>
      </c>
      <c r="D19" s="4">
        <v>906975</v>
      </c>
      <c r="E19" s="4">
        <v>906829</v>
      </c>
      <c r="F19" s="4">
        <v>906687</v>
      </c>
      <c r="G19" s="4">
        <v>906505</v>
      </c>
      <c r="H19" s="4">
        <v>906799</v>
      </c>
      <c r="I19" s="4">
        <v>907178</v>
      </c>
      <c r="J19" s="4">
        <v>907919</v>
      </c>
      <c r="K19" s="4">
        <v>908229</v>
      </c>
      <c r="L19" s="4">
        <v>908673</v>
      </c>
      <c r="M19" s="12">
        <v>909364</v>
      </c>
      <c r="N19" s="13">
        <f>M19-'2000'!M19</f>
        <v>1774</v>
      </c>
      <c r="O19" s="14">
        <f>M19/'1999'!M19*100-100</f>
        <v>0.03839320583267636</v>
      </c>
    </row>
    <row r="20" spans="1:15" ht="13.5" customHeight="1">
      <c r="A20" s="31" t="s">
        <v>171</v>
      </c>
      <c r="B20" s="4">
        <v>245226</v>
      </c>
      <c r="C20" s="4">
        <v>245002</v>
      </c>
      <c r="D20" s="4">
        <v>244791</v>
      </c>
      <c r="E20" s="4">
        <v>244583</v>
      </c>
      <c r="F20" s="4">
        <v>244430</v>
      </c>
      <c r="G20" s="4">
        <v>244275</v>
      </c>
      <c r="H20" s="4">
        <v>244219</v>
      </c>
      <c r="I20" s="4">
        <v>244148</v>
      </c>
      <c r="J20" s="4">
        <v>244206</v>
      </c>
      <c r="K20" s="4">
        <v>244269</v>
      </c>
      <c r="L20" s="4">
        <v>244338</v>
      </c>
      <c r="M20" s="12">
        <v>244612</v>
      </c>
      <c r="N20" s="13">
        <f>M20-'2000'!M20</f>
        <v>-700</v>
      </c>
      <c r="O20" s="14">
        <f>M20/'1999'!M20*100-100</f>
        <v>-1.286919746086582</v>
      </c>
    </row>
    <row r="21" spans="1:15" ht="13.5" customHeight="1">
      <c r="A21" s="31" t="s">
        <v>172</v>
      </c>
      <c r="B21" s="4">
        <v>353700</v>
      </c>
      <c r="C21" s="4">
        <v>353365</v>
      </c>
      <c r="D21" s="4">
        <v>353272</v>
      </c>
      <c r="E21" s="4">
        <v>353193</v>
      </c>
      <c r="F21" s="4">
        <v>353006</v>
      </c>
      <c r="G21" s="4">
        <v>352778</v>
      </c>
      <c r="H21" s="4">
        <v>352809</v>
      </c>
      <c r="I21" s="4">
        <v>352873</v>
      </c>
      <c r="J21" s="4">
        <v>352840</v>
      </c>
      <c r="K21" s="4">
        <v>353031</v>
      </c>
      <c r="L21" s="4">
        <v>353044</v>
      </c>
      <c r="M21" s="12">
        <v>353139</v>
      </c>
      <c r="N21" s="13">
        <f>M21-'2000'!M21</f>
        <v>-491</v>
      </c>
      <c r="O21" s="14">
        <f>M21/'1999'!M21*100-100</f>
        <v>-0.7160810377692712</v>
      </c>
    </row>
    <row r="22" spans="1:15" ht="13.5" customHeight="1">
      <c r="A22" s="31" t="s">
        <v>173</v>
      </c>
      <c r="B22" s="4">
        <v>89594</v>
      </c>
      <c r="C22" s="4">
        <v>89728</v>
      </c>
      <c r="D22" s="4">
        <v>89830</v>
      </c>
      <c r="E22" s="4">
        <v>90028</v>
      </c>
      <c r="F22" s="4">
        <v>90366</v>
      </c>
      <c r="G22" s="4">
        <v>90719</v>
      </c>
      <c r="H22" s="4">
        <v>91052</v>
      </c>
      <c r="I22" s="4">
        <v>91454</v>
      </c>
      <c r="J22" s="4">
        <v>91965</v>
      </c>
      <c r="K22" s="4">
        <v>92033</v>
      </c>
      <c r="L22" s="4">
        <v>91958</v>
      </c>
      <c r="M22" s="12">
        <v>92268</v>
      </c>
      <c r="N22" s="13">
        <f>M22-'2000'!M22</f>
        <v>2772</v>
      </c>
      <c r="O22" s="14">
        <f>M22/'1999'!M22*100-100</f>
        <v>3.6567692359543003</v>
      </c>
    </row>
    <row r="23" spans="1:15" ht="13.5" customHeight="1">
      <c r="A23" s="31" t="s">
        <v>174</v>
      </c>
      <c r="B23" s="4">
        <v>388658</v>
      </c>
      <c r="C23" s="4">
        <v>388791</v>
      </c>
      <c r="D23" s="4">
        <v>388987</v>
      </c>
      <c r="E23" s="4">
        <v>389189</v>
      </c>
      <c r="F23" s="4">
        <v>389483</v>
      </c>
      <c r="G23" s="4">
        <v>389732</v>
      </c>
      <c r="H23" s="4">
        <v>389992</v>
      </c>
      <c r="I23" s="4">
        <v>390491</v>
      </c>
      <c r="J23" s="4">
        <v>390445</v>
      </c>
      <c r="K23" s="4">
        <v>390577</v>
      </c>
      <c r="L23" s="4">
        <v>390757</v>
      </c>
      <c r="M23" s="12">
        <v>390966</v>
      </c>
      <c r="N23" s="13">
        <f>M23-'2000'!M23</f>
        <v>2541</v>
      </c>
      <c r="O23" s="14">
        <f>M23/'1999'!M23*100-100</f>
        <v>1.4966212444931273</v>
      </c>
    </row>
    <row r="24" spans="1:15" ht="13.5" customHeight="1">
      <c r="A24" s="31" t="s">
        <v>175</v>
      </c>
      <c r="B24" s="4">
        <v>368749</v>
      </c>
      <c r="C24" s="4">
        <v>369242</v>
      </c>
      <c r="D24" s="4">
        <v>369622</v>
      </c>
      <c r="E24" s="4">
        <v>370135</v>
      </c>
      <c r="F24" s="4">
        <v>370611</v>
      </c>
      <c r="G24" s="4">
        <v>371017</v>
      </c>
      <c r="H24" s="4">
        <v>371295</v>
      </c>
      <c r="I24" s="4">
        <v>371871</v>
      </c>
      <c r="J24" s="4">
        <v>372100</v>
      </c>
      <c r="K24" s="4">
        <v>372477</v>
      </c>
      <c r="L24" s="4">
        <v>372804</v>
      </c>
      <c r="M24" s="12">
        <v>373296</v>
      </c>
      <c r="N24" s="13">
        <f>M24-'2000'!M24</f>
        <v>4857</v>
      </c>
      <c r="O24" s="14">
        <f>M24/'1999'!M24*100-100</f>
        <v>3.1324076274042767</v>
      </c>
    </row>
    <row r="25" spans="1:15" ht="13.5" customHeight="1">
      <c r="A25" s="31" t="s">
        <v>176</v>
      </c>
      <c r="B25" s="4">
        <v>967116</v>
      </c>
      <c r="C25" s="4">
        <v>969077</v>
      </c>
      <c r="D25" s="4">
        <v>971225</v>
      </c>
      <c r="E25" s="4">
        <v>973409</v>
      </c>
      <c r="F25" s="4">
        <v>975169</v>
      </c>
      <c r="G25" s="4">
        <v>977131</v>
      </c>
      <c r="H25" s="4">
        <v>978467</v>
      </c>
      <c r="I25" s="4">
        <v>979744</v>
      </c>
      <c r="J25" s="4">
        <v>980546</v>
      </c>
      <c r="K25" s="4">
        <v>981612</v>
      </c>
      <c r="L25" s="4">
        <v>982412</v>
      </c>
      <c r="M25" s="12">
        <v>983694</v>
      </c>
      <c r="N25" s="13">
        <f>M25-'2000'!M25</f>
        <v>17904</v>
      </c>
      <c r="O25" s="14">
        <f>M25/'1999'!M25*100-100</f>
        <v>4.582766755724336</v>
      </c>
    </row>
    <row r="26" spans="1:15" ht="13.5" customHeight="1">
      <c r="A26" s="31" t="s">
        <v>177</v>
      </c>
      <c r="B26" s="4">
        <v>266297</v>
      </c>
      <c r="C26" s="4">
        <v>266414</v>
      </c>
      <c r="D26" s="4">
        <v>266596</v>
      </c>
      <c r="E26" s="4">
        <v>266775</v>
      </c>
      <c r="F26" s="4">
        <v>266712</v>
      </c>
      <c r="G26" s="4">
        <v>266858</v>
      </c>
      <c r="H26" s="4">
        <v>267821</v>
      </c>
      <c r="I26" s="4">
        <v>267996</v>
      </c>
      <c r="J26" s="4">
        <v>268118</v>
      </c>
      <c r="K26" s="4">
        <v>268093</v>
      </c>
      <c r="L26" s="4">
        <v>268215</v>
      </c>
      <c r="M26" s="12">
        <v>267993</v>
      </c>
      <c r="N26" s="13">
        <f>M26-'2000'!M26</f>
        <v>1810</v>
      </c>
      <c r="O26" s="14">
        <f>M26/'1999'!M26*100-100</f>
        <v>1.087854429687411</v>
      </c>
    </row>
    <row r="27" spans="1:15" ht="13.5" customHeight="1">
      <c r="A27" s="31" t="s">
        <v>178</v>
      </c>
      <c r="B27" s="4">
        <v>735314</v>
      </c>
      <c r="C27" s="4">
        <v>735789</v>
      </c>
      <c r="D27" s="4">
        <v>736393</v>
      </c>
      <c r="E27" s="4">
        <v>737102</v>
      </c>
      <c r="F27" s="4">
        <v>738071</v>
      </c>
      <c r="G27" s="4">
        <v>738494</v>
      </c>
      <c r="H27" s="4">
        <v>738811</v>
      </c>
      <c r="I27" s="4">
        <v>739347</v>
      </c>
      <c r="J27" s="4">
        <v>739771</v>
      </c>
      <c r="K27" s="4">
        <v>740453</v>
      </c>
      <c r="L27" s="4">
        <v>740756</v>
      </c>
      <c r="M27" s="12">
        <v>740846</v>
      </c>
      <c r="N27" s="13">
        <f>M27-'2000'!M27</f>
        <v>6196</v>
      </c>
      <c r="O27" s="14">
        <f>M27/'1999'!M27*100-100</f>
        <v>1.7561739417081128</v>
      </c>
    </row>
    <row r="28" spans="1:15" ht="13.5" customHeight="1">
      <c r="A28" s="30" t="s">
        <v>179</v>
      </c>
      <c r="B28" s="4">
        <v>2647076</v>
      </c>
      <c r="C28" s="4">
        <v>2645881</v>
      </c>
      <c r="D28" s="4">
        <v>2644602</v>
      </c>
      <c r="E28" s="4">
        <v>2643578</v>
      </c>
      <c r="F28" s="4">
        <v>2641820</v>
      </c>
      <c r="G28" s="4">
        <v>2641036</v>
      </c>
      <c r="H28" s="4">
        <v>2639619</v>
      </c>
      <c r="I28" s="4">
        <v>2636811</v>
      </c>
      <c r="J28" s="4">
        <v>2634686</v>
      </c>
      <c r="K28" s="4">
        <v>2634429</v>
      </c>
      <c r="L28" s="4">
        <v>2634614</v>
      </c>
      <c r="M28" s="12">
        <v>2633802</v>
      </c>
      <c r="N28" s="13">
        <f>M28-'2000'!M28</f>
        <v>-12672</v>
      </c>
      <c r="O28" s="14">
        <f>M28/'1999'!M28*100-100</f>
        <v>-0.28432839437370205</v>
      </c>
    </row>
    <row r="29" spans="1:15" ht="13.5" customHeight="1">
      <c r="A29" s="30" t="s">
        <v>180</v>
      </c>
      <c r="B29" s="4">
        <v>1491714</v>
      </c>
      <c r="C29" s="4">
        <v>1492794</v>
      </c>
      <c r="D29" s="4">
        <v>1493186</v>
      </c>
      <c r="E29" s="4">
        <v>1493596</v>
      </c>
      <c r="F29" s="4">
        <v>1493828</v>
      </c>
      <c r="G29" s="4">
        <v>1493854</v>
      </c>
      <c r="H29" s="4">
        <v>1493942</v>
      </c>
      <c r="I29" s="4">
        <v>1493563</v>
      </c>
      <c r="J29" s="4">
        <v>1492606</v>
      </c>
      <c r="K29" s="4">
        <v>1493242</v>
      </c>
      <c r="L29" s="4">
        <v>1493909</v>
      </c>
      <c r="M29" s="12">
        <v>1494457</v>
      </c>
      <c r="N29" s="13">
        <f>M29-'2000'!M29</f>
        <v>3897</v>
      </c>
      <c r="O29" s="14">
        <f>M29/'1999'!M29*100-100</f>
        <v>1.2844415979613757</v>
      </c>
    </row>
    <row r="30" spans="1:15" ht="13.5" customHeight="1">
      <c r="A30" s="30" t="s">
        <v>181</v>
      </c>
      <c r="B30" s="4">
        <v>61274</v>
      </c>
      <c r="C30" s="4">
        <v>61763</v>
      </c>
      <c r="D30" s="4">
        <v>62142</v>
      </c>
      <c r="E30" s="4">
        <v>62737</v>
      </c>
      <c r="F30" s="4">
        <v>63488</v>
      </c>
      <c r="G30" s="4">
        <v>63876</v>
      </c>
      <c r="H30" s="4">
        <v>64531</v>
      </c>
      <c r="I30" s="4">
        <v>64958</v>
      </c>
      <c r="J30" s="4">
        <v>65504</v>
      </c>
      <c r="K30" s="4">
        <v>65619</v>
      </c>
      <c r="L30" s="4">
        <v>65704</v>
      </c>
      <c r="M30" s="12">
        <v>65809</v>
      </c>
      <c r="N30" s="13">
        <f>M30-'2000'!M30</f>
        <v>5244</v>
      </c>
      <c r="O30" s="14">
        <f>M30/'1999'!M30*100-100</f>
        <v>12.89735979825359</v>
      </c>
    </row>
    <row r="31" spans="1:15" ht="13.5" customHeight="1">
      <c r="A31" s="31" t="s">
        <v>182</v>
      </c>
      <c r="B31" s="4">
        <v>54484</v>
      </c>
      <c r="C31" s="4">
        <v>54901</v>
      </c>
      <c r="D31" s="4">
        <v>55153</v>
      </c>
      <c r="E31" s="4">
        <v>55443</v>
      </c>
      <c r="F31" s="4">
        <v>55753</v>
      </c>
      <c r="G31" s="4">
        <v>55950</v>
      </c>
      <c r="H31" s="4">
        <v>56215</v>
      </c>
      <c r="I31" s="4">
        <v>56459</v>
      </c>
      <c r="J31" s="4">
        <v>56631</v>
      </c>
      <c r="K31" s="4">
        <v>56757</v>
      </c>
      <c r="L31" s="4">
        <v>56837</v>
      </c>
      <c r="M31" s="12">
        <v>56958</v>
      </c>
      <c r="N31" s="13">
        <f>M31-'2000'!M31</f>
        <v>3126</v>
      </c>
      <c r="O31" s="14">
        <f>M31/'1999'!M31*100-100</f>
        <v>10.104192843749388</v>
      </c>
    </row>
    <row r="32" spans="1:15" ht="13.5" customHeight="1" thickBot="1">
      <c r="A32" s="32" t="s">
        <v>183</v>
      </c>
      <c r="B32" s="4">
        <v>6790</v>
      </c>
      <c r="C32" s="4">
        <v>6862</v>
      </c>
      <c r="D32" s="4">
        <v>6989</v>
      </c>
      <c r="E32" s="4">
        <v>7294</v>
      </c>
      <c r="F32" s="4">
        <v>7735</v>
      </c>
      <c r="G32" s="4">
        <v>7926</v>
      </c>
      <c r="H32" s="4">
        <v>8316</v>
      </c>
      <c r="I32" s="4">
        <v>8499</v>
      </c>
      <c r="J32" s="4">
        <v>8873</v>
      </c>
      <c r="K32" s="4">
        <v>8862</v>
      </c>
      <c r="L32" s="4">
        <v>8867</v>
      </c>
      <c r="M32" s="12">
        <v>8851</v>
      </c>
      <c r="N32" s="13">
        <f>M32-'2000'!M32</f>
        <v>2118</v>
      </c>
      <c r="O32" s="14">
        <f>M32/'1999'!M32*100-100</f>
        <v>34.92378048780486</v>
      </c>
    </row>
    <row r="33" spans="1:19" ht="12.75" thickTop="1">
      <c r="A33" s="57" t="s">
        <v>185</v>
      </c>
      <c r="B33" s="7">
        <f aca="true" t="shared" si="0" ref="B33:K33">SUM(B34:B37)</f>
        <v>22228951</v>
      </c>
      <c r="C33" s="7">
        <f t="shared" si="0"/>
        <v>22237168</v>
      </c>
      <c r="D33" s="7">
        <f t="shared" si="0"/>
        <v>22246355</v>
      </c>
      <c r="E33" s="7">
        <f t="shared" si="0"/>
        <v>22255497</v>
      </c>
      <c r="F33" s="7">
        <f t="shared" si="0"/>
        <v>22265283</v>
      </c>
      <c r="G33" s="7">
        <f t="shared" si="0"/>
        <v>22275660</v>
      </c>
      <c r="H33" s="7">
        <f t="shared" si="0"/>
        <v>22285832</v>
      </c>
      <c r="I33" s="7">
        <f t="shared" si="0"/>
        <v>22296340</v>
      </c>
      <c r="J33" s="7">
        <f t="shared" si="0"/>
        <v>22302998</v>
      </c>
      <c r="K33" s="7">
        <f t="shared" si="0"/>
        <v>22316351</v>
      </c>
      <c r="L33" s="7">
        <f>SUM(L34:L37)</f>
        <v>22327784</v>
      </c>
      <c r="M33" s="7">
        <f>SUM(M34:M37)</f>
        <v>22339759</v>
      </c>
      <c r="N33" s="13">
        <f>M33-'2000'!M33</f>
        <v>123652</v>
      </c>
      <c r="O33" s="16">
        <f>M33/'1999'!M33*100-100</f>
        <v>1.3872273226003955</v>
      </c>
      <c r="P33" s="7"/>
      <c r="Q33" s="7"/>
      <c r="R33" s="7"/>
      <c r="S33" s="7"/>
    </row>
    <row r="34" spans="1:19" ht="12">
      <c r="A34" s="35" t="s">
        <v>186</v>
      </c>
      <c r="B34" s="8">
        <f aca="true" t="shared" si="1" ref="B34:M34">SUM(B$28,B$23:B$24,B$7:B$10)</f>
        <v>9616195</v>
      </c>
      <c r="C34" s="8">
        <f t="shared" si="1"/>
        <v>9622369</v>
      </c>
      <c r="D34" s="8">
        <f t="shared" si="1"/>
        <v>9628616</v>
      </c>
      <c r="E34" s="8">
        <f t="shared" si="1"/>
        <v>9634719</v>
      </c>
      <c r="F34" s="8">
        <f t="shared" si="1"/>
        <v>9641189</v>
      </c>
      <c r="G34" s="8">
        <f t="shared" si="1"/>
        <v>9648446</v>
      </c>
      <c r="H34" s="8">
        <f t="shared" si="1"/>
        <v>9654093</v>
      </c>
      <c r="I34" s="8">
        <f t="shared" si="1"/>
        <v>9660600</v>
      </c>
      <c r="J34" s="8">
        <f t="shared" si="1"/>
        <v>9663474</v>
      </c>
      <c r="K34" s="8">
        <f t="shared" si="1"/>
        <v>9670186</v>
      </c>
      <c r="L34" s="8">
        <f t="shared" si="1"/>
        <v>9676591</v>
      </c>
      <c r="M34" s="8">
        <f t="shared" si="1"/>
        <v>9683378</v>
      </c>
      <c r="N34" s="13">
        <f>M34-'2000'!M34</f>
        <v>74628</v>
      </c>
      <c r="O34" s="16">
        <f>M34/'1999'!M34*100-100</f>
        <v>2.0436061053479335</v>
      </c>
      <c r="P34" s="8"/>
      <c r="Q34" s="8"/>
      <c r="R34" s="8"/>
      <c r="S34" s="8"/>
    </row>
    <row r="35" spans="1:19" ht="12">
      <c r="A35" s="36" t="s">
        <v>187</v>
      </c>
      <c r="B35" s="8">
        <f aca="true" t="shared" si="2" ref="B35:M35">SUM(B$25,B$11:B$15)</f>
        <v>5618351</v>
      </c>
      <c r="C35" s="8">
        <f t="shared" si="2"/>
        <v>5620340</v>
      </c>
      <c r="D35" s="8">
        <f t="shared" si="2"/>
        <v>5622380</v>
      </c>
      <c r="E35" s="8">
        <f t="shared" si="2"/>
        <v>5624466</v>
      </c>
      <c r="F35" s="8">
        <f t="shared" si="2"/>
        <v>5626812</v>
      </c>
      <c r="G35" s="8">
        <f t="shared" si="2"/>
        <v>5629201</v>
      </c>
      <c r="H35" s="8">
        <f t="shared" si="2"/>
        <v>5631600</v>
      </c>
      <c r="I35" s="8">
        <f t="shared" si="2"/>
        <v>5634094</v>
      </c>
      <c r="J35" s="8">
        <f t="shared" si="2"/>
        <v>5636349</v>
      </c>
      <c r="K35" s="8">
        <f t="shared" si="2"/>
        <v>5639877</v>
      </c>
      <c r="L35" s="8">
        <f t="shared" si="2"/>
        <v>5642937</v>
      </c>
      <c r="M35" s="8">
        <f t="shared" si="2"/>
        <v>5645982</v>
      </c>
      <c r="N35" s="13">
        <f>M35-'2000'!M35</f>
        <v>30745</v>
      </c>
      <c r="O35" s="16">
        <f>M35/'1999'!M35*100-100</f>
        <v>1.223851542180583</v>
      </c>
      <c r="P35" s="8"/>
      <c r="Q35" s="8"/>
      <c r="R35" s="8"/>
      <c r="S35" s="8"/>
    </row>
    <row r="36" spans="1:19" ht="12">
      <c r="A36" s="36" t="s">
        <v>188</v>
      </c>
      <c r="B36" s="8">
        <f aca="true" t="shared" si="3" ref="B36:M36">SUM(B$26:B$27,B$29,B$16:B$19,B$22)</f>
        <v>6395479</v>
      </c>
      <c r="C36" s="8">
        <f t="shared" si="3"/>
        <v>6396092</v>
      </c>
      <c r="D36" s="8">
        <f t="shared" si="3"/>
        <v>6397296</v>
      </c>
      <c r="E36" s="8">
        <f t="shared" si="3"/>
        <v>6398536</v>
      </c>
      <c r="F36" s="8">
        <f t="shared" si="3"/>
        <v>6399846</v>
      </c>
      <c r="G36" s="8">
        <f t="shared" si="3"/>
        <v>6400960</v>
      </c>
      <c r="H36" s="8">
        <f t="shared" si="3"/>
        <v>6403111</v>
      </c>
      <c r="I36" s="8">
        <f t="shared" si="3"/>
        <v>6404625</v>
      </c>
      <c r="J36" s="8">
        <f t="shared" si="3"/>
        <v>6406129</v>
      </c>
      <c r="K36" s="8">
        <f t="shared" si="3"/>
        <v>6408988</v>
      </c>
      <c r="L36" s="8">
        <f t="shared" si="3"/>
        <v>6410874</v>
      </c>
      <c r="M36" s="8">
        <f t="shared" si="3"/>
        <v>6412648</v>
      </c>
      <c r="N36" s="13">
        <f>M36-'2000'!M36</f>
        <v>19470</v>
      </c>
      <c r="O36" s="16">
        <f>M36/'1999'!M36*100-100</f>
        <v>0.7733082693178943</v>
      </c>
      <c r="P36" s="8"/>
      <c r="Q36" s="8"/>
      <c r="R36" s="8"/>
      <c r="S36" s="8"/>
    </row>
    <row r="37" spans="1:19" ht="12">
      <c r="A37" s="36" t="s">
        <v>189</v>
      </c>
      <c r="B37" s="9">
        <f aca="true" t="shared" si="4" ref="B37:M37">SUM(B$20:B$21)</f>
        <v>598926</v>
      </c>
      <c r="C37" s="9">
        <f t="shared" si="4"/>
        <v>598367</v>
      </c>
      <c r="D37" s="9">
        <f t="shared" si="4"/>
        <v>598063</v>
      </c>
      <c r="E37" s="9">
        <f t="shared" si="4"/>
        <v>597776</v>
      </c>
      <c r="F37" s="9">
        <f t="shared" si="4"/>
        <v>597436</v>
      </c>
      <c r="G37" s="9">
        <f t="shared" si="4"/>
        <v>597053</v>
      </c>
      <c r="H37" s="9">
        <f t="shared" si="4"/>
        <v>597028</v>
      </c>
      <c r="I37" s="9">
        <f t="shared" si="4"/>
        <v>597021</v>
      </c>
      <c r="J37" s="9">
        <f t="shared" si="4"/>
        <v>597046</v>
      </c>
      <c r="K37" s="9">
        <f t="shared" si="4"/>
        <v>597300</v>
      </c>
      <c r="L37" s="9">
        <f t="shared" si="4"/>
        <v>597382</v>
      </c>
      <c r="M37" s="9">
        <f t="shared" si="4"/>
        <v>597751</v>
      </c>
      <c r="N37" s="13">
        <f>M37-'2000'!M37</f>
        <v>-1191</v>
      </c>
      <c r="O37" s="16">
        <f>M37/'1999'!M37*100-100</f>
        <v>-0.9504761494448104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L55"/>
  <sheetViews>
    <sheetView workbookViewId="0" topLeftCell="A1">
      <selection activeCell="A43" sqref="A43"/>
    </sheetView>
  </sheetViews>
  <sheetFormatPr defaultColWidth="9.33203125" defaultRowHeight="12"/>
  <cols>
    <col min="1" max="1" width="24.5" style="2" customWidth="1"/>
    <col min="2" max="13" width="11.83203125" style="1" customWidth="1"/>
    <col min="14" max="14" width="12.5" style="1" customWidth="1"/>
    <col min="15" max="15" width="11.5" style="1" customWidth="1"/>
    <col min="16" max="16384" width="9.33203125" style="1" customWidth="1"/>
  </cols>
  <sheetData>
    <row r="1" spans="1:15" s="2" customFormat="1" ht="17.25" customHeight="1">
      <c r="A1" s="74" t="s">
        <v>243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6" customFormat="1" ht="22.5" customHeight="1">
      <c r="A2" s="51" t="s">
        <v>215</v>
      </c>
      <c r="B2" s="45" t="s">
        <v>244</v>
      </c>
      <c r="C2" s="45" t="s">
        <v>245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50</v>
      </c>
      <c r="N2" s="46" t="s">
        <v>212</v>
      </c>
      <c r="O2" s="46" t="s">
        <v>228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22106240</v>
      </c>
      <c r="C4" s="4">
        <v>22119943</v>
      </c>
      <c r="D4" s="4">
        <v>22134777</v>
      </c>
      <c r="E4" s="4">
        <v>22146734</v>
      </c>
      <c r="F4" s="4">
        <v>22159659</v>
      </c>
      <c r="G4" s="4">
        <v>22172529</v>
      </c>
      <c r="H4" s="4">
        <v>22188176</v>
      </c>
      <c r="I4" s="4">
        <v>22203034</v>
      </c>
      <c r="J4" s="4">
        <v>22218949</v>
      </c>
      <c r="K4" s="4">
        <v>22237846</v>
      </c>
      <c r="L4" s="4">
        <v>22256788</v>
      </c>
      <c r="M4" s="12">
        <v>22276672</v>
      </c>
      <c r="N4" s="13">
        <f>M4-'1999'!M4</f>
        <v>184285</v>
      </c>
      <c r="O4" s="14">
        <f>M4/'1999'!M4*100-100</f>
        <v>0.8341561280816023</v>
      </c>
    </row>
    <row r="5" spans="1:15" ht="13.5" customHeight="1">
      <c r="A5" s="30" t="s">
        <v>156</v>
      </c>
      <c r="B5" s="4">
        <v>22047883</v>
      </c>
      <c r="C5" s="4">
        <v>22061515</v>
      </c>
      <c r="D5" s="4">
        <v>22076276</v>
      </c>
      <c r="E5" s="4">
        <v>22088125</v>
      </c>
      <c r="F5" s="4">
        <v>22100948</v>
      </c>
      <c r="G5" s="4">
        <v>22113726</v>
      </c>
      <c r="H5" s="4">
        <v>22129304</v>
      </c>
      <c r="I5" s="4">
        <v>22143924</v>
      </c>
      <c r="J5" s="4">
        <v>22159701</v>
      </c>
      <c r="K5" s="4">
        <v>22178272</v>
      </c>
      <c r="L5" s="4">
        <v>22196808</v>
      </c>
      <c r="M5" s="12">
        <v>22216107</v>
      </c>
      <c r="N5" s="13">
        <f>M5-'1999'!M5</f>
        <v>182011</v>
      </c>
      <c r="O5" s="14">
        <f>M5/'1999'!M5*100-100</f>
        <v>0.8260425115693408</v>
      </c>
    </row>
    <row r="6" spans="1:15" ht="13.5" customHeight="1">
      <c r="A6" s="30" t="s">
        <v>157</v>
      </c>
      <c r="B6" s="4">
        <v>17927918</v>
      </c>
      <c r="C6" s="4">
        <v>17937900</v>
      </c>
      <c r="D6" s="4">
        <v>17950491</v>
      </c>
      <c r="E6" s="4">
        <v>17960998</v>
      </c>
      <c r="F6" s="4">
        <v>17972472</v>
      </c>
      <c r="G6" s="4">
        <v>17984074</v>
      </c>
      <c r="H6" s="4">
        <v>17997605</v>
      </c>
      <c r="I6" s="4">
        <v>18012243</v>
      </c>
      <c r="J6" s="4">
        <v>18027767</v>
      </c>
      <c r="K6" s="4">
        <v>18044775</v>
      </c>
      <c r="L6" s="4">
        <v>18061394</v>
      </c>
      <c r="M6" s="12">
        <v>18079073</v>
      </c>
      <c r="N6" s="13">
        <f>M6-'1999'!M6</f>
        <v>161794</v>
      </c>
      <c r="O6" s="14">
        <f>M6/'1999'!M6*100-100</f>
        <v>0.903005417284632</v>
      </c>
    </row>
    <row r="7" spans="1:15" ht="13.5" customHeight="1">
      <c r="A7" s="31" t="s">
        <v>158</v>
      </c>
      <c r="B7" s="4">
        <v>3514197</v>
      </c>
      <c r="C7" s="4">
        <v>3519200</v>
      </c>
      <c r="D7" s="4">
        <v>3524200</v>
      </c>
      <c r="E7" s="4">
        <v>3527978</v>
      </c>
      <c r="F7" s="4">
        <v>3532439</v>
      </c>
      <c r="G7" s="4">
        <v>3537707</v>
      </c>
      <c r="H7" s="4">
        <v>3542242</v>
      </c>
      <c r="I7" s="4">
        <v>3546941</v>
      </c>
      <c r="J7" s="4">
        <v>3551713</v>
      </c>
      <c r="K7" s="4">
        <v>3556618</v>
      </c>
      <c r="L7" s="4">
        <v>3561626</v>
      </c>
      <c r="M7" s="12">
        <v>3567896</v>
      </c>
      <c r="N7" s="13">
        <f>M7-'1999'!M7</f>
        <v>56979</v>
      </c>
      <c r="O7" s="14">
        <f>M7/'1999'!M7*100-100</f>
        <v>1.6229093424880148</v>
      </c>
    </row>
    <row r="8" spans="1:15" ht="13.5" customHeight="1">
      <c r="A8" s="31" t="s">
        <v>159</v>
      </c>
      <c r="B8" s="4">
        <v>464986</v>
      </c>
      <c r="C8" s="4">
        <v>464983</v>
      </c>
      <c r="D8" s="4">
        <v>464965</v>
      </c>
      <c r="E8" s="4">
        <v>464858</v>
      </c>
      <c r="F8" s="4">
        <v>464853</v>
      </c>
      <c r="G8" s="4">
        <v>464694</v>
      </c>
      <c r="H8" s="4">
        <v>464860</v>
      </c>
      <c r="I8" s="4">
        <v>464732</v>
      </c>
      <c r="J8" s="4">
        <v>464728</v>
      </c>
      <c r="K8" s="4">
        <v>464907</v>
      </c>
      <c r="L8" s="4">
        <v>465108</v>
      </c>
      <c r="M8" s="12">
        <v>465186</v>
      </c>
      <c r="N8" s="13">
        <f>M8-'1999'!M8</f>
        <v>182</v>
      </c>
      <c r="O8" s="14">
        <f>M8/'1999'!M8*100-100</f>
        <v>0.03913944826281579</v>
      </c>
    </row>
    <row r="9" spans="1:15" ht="13.5" customHeight="1">
      <c r="A9" s="31" t="s">
        <v>160</v>
      </c>
      <c r="B9" s="4">
        <v>1694209</v>
      </c>
      <c r="C9" s="4">
        <v>1697509</v>
      </c>
      <c r="D9" s="4">
        <v>1700995</v>
      </c>
      <c r="E9" s="4">
        <v>1704008</v>
      </c>
      <c r="F9" s="4">
        <v>1707451</v>
      </c>
      <c r="G9" s="4">
        <v>1711139</v>
      </c>
      <c r="H9" s="4">
        <v>1714495</v>
      </c>
      <c r="I9" s="4">
        <v>1718590</v>
      </c>
      <c r="J9" s="4">
        <v>1722524</v>
      </c>
      <c r="K9" s="4">
        <v>1726036</v>
      </c>
      <c r="L9" s="4">
        <v>1729261</v>
      </c>
      <c r="M9" s="12">
        <v>1732617</v>
      </c>
      <c r="N9" s="13">
        <f>M9-'1999'!M9</f>
        <v>41325</v>
      </c>
      <c r="O9" s="14">
        <f>M9/'1999'!M9*100-100</f>
        <v>2.443398301416906</v>
      </c>
    </row>
    <row r="10" spans="1:15" ht="13.5" customHeight="1">
      <c r="A10" s="31" t="s">
        <v>161</v>
      </c>
      <c r="B10" s="4">
        <v>434122</v>
      </c>
      <c r="C10" s="4">
        <v>434480</v>
      </c>
      <c r="D10" s="4">
        <v>434704</v>
      </c>
      <c r="E10" s="4">
        <v>435125</v>
      </c>
      <c r="F10" s="4">
        <v>435318</v>
      </c>
      <c r="G10" s="4">
        <v>435753</v>
      </c>
      <c r="H10" s="4">
        <v>436276</v>
      </c>
      <c r="I10" s="4">
        <v>437008</v>
      </c>
      <c r="J10" s="4">
        <v>437770</v>
      </c>
      <c r="K10" s="4">
        <v>438413</v>
      </c>
      <c r="L10" s="4">
        <v>439070</v>
      </c>
      <c r="M10" s="12">
        <v>439713</v>
      </c>
      <c r="N10" s="13">
        <f>M10-'1999'!M10</f>
        <v>5946</v>
      </c>
      <c r="O10" s="14">
        <f>M10/'1999'!M10*100-100</f>
        <v>1.3707820096964412</v>
      </c>
    </row>
    <row r="11" spans="1:15" ht="13.5" customHeight="1">
      <c r="A11" s="31" t="s">
        <v>162</v>
      </c>
      <c r="B11" s="4">
        <v>559897</v>
      </c>
      <c r="C11" s="4">
        <v>559842</v>
      </c>
      <c r="D11" s="4">
        <v>559754</v>
      </c>
      <c r="E11" s="4">
        <v>559534</v>
      </c>
      <c r="F11" s="4">
        <v>559520</v>
      </c>
      <c r="G11" s="4">
        <v>559265</v>
      </c>
      <c r="H11" s="4">
        <v>559246</v>
      </c>
      <c r="I11" s="4">
        <v>559272</v>
      </c>
      <c r="J11" s="4">
        <v>559400</v>
      </c>
      <c r="K11" s="4">
        <v>559544</v>
      </c>
      <c r="L11" s="4">
        <v>559593</v>
      </c>
      <c r="M11" s="12">
        <v>559703</v>
      </c>
      <c r="N11" s="13">
        <f>M11-'1999'!M11</f>
        <v>-101</v>
      </c>
      <c r="O11" s="14">
        <f>M11/'1999'!M11*100-100</f>
        <v>-0.018042028995864712</v>
      </c>
    </row>
    <row r="12" spans="1:15" ht="13.5" customHeight="1">
      <c r="A12" s="31" t="s">
        <v>163</v>
      </c>
      <c r="B12" s="4">
        <v>1482040</v>
      </c>
      <c r="C12" s="4">
        <v>1483001</v>
      </c>
      <c r="D12" s="4">
        <v>1483994</v>
      </c>
      <c r="E12" s="4">
        <v>1484782</v>
      </c>
      <c r="F12" s="4">
        <v>1485575</v>
      </c>
      <c r="G12" s="4">
        <v>1486268</v>
      </c>
      <c r="H12" s="4">
        <v>1487630</v>
      </c>
      <c r="I12" s="4">
        <v>1489017</v>
      </c>
      <c r="J12" s="4">
        <v>1490496</v>
      </c>
      <c r="K12" s="4">
        <v>1491707</v>
      </c>
      <c r="L12" s="4">
        <v>1492936</v>
      </c>
      <c r="M12" s="12">
        <v>1494308</v>
      </c>
      <c r="N12" s="13">
        <f>M12-'1999'!M12</f>
        <v>12901</v>
      </c>
      <c r="O12" s="14">
        <f>M12/'1999'!M12*100-100</f>
        <v>0.8708612825509761</v>
      </c>
    </row>
    <row r="13" spans="1:15" ht="13.5" customHeight="1">
      <c r="A13" s="31" t="s">
        <v>164</v>
      </c>
      <c r="B13" s="4">
        <v>1306261</v>
      </c>
      <c r="C13" s="4">
        <v>1306298</v>
      </c>
      <c r="D13" s="4">
        <v>1306659</v>
      </c>
      <c r="E13" s="4">
        <v>1306972</v>
      </c>
      <c r="F13" s="4">
        <v>1307083</v>
      </c>
      <c r="G13" s="4">
        <v>1306848</v>
      </c>
      <c r="H13" s="4">
        <v>1307187</v>
      </c>
      <c r="I13" s="4">
        <v>1307631</v>
      </c>
      <c r="J13" s="4">
        <v>1308207</v>
      </c>
      <c r="K13" s="4">
        <v>1309006</v>
      </c>
      <c r="L13" s="4">
        <v>1309689</v>
      </c>
      <c r="M13" s="12">
        <v>1310531</v>
      </c>
      <c r="N13" s="13">
        <f>M13-'1999'!M13</f>
        <v>4891</v>
      </c>
      <c r="O13" s="14">
        <f>M13/'1999'!M13*100-100</f>
        <v>0.37460555742777046</v>
      </c>
    </row>
    <row r="14" spans="1:15" ht="13.5" customHeight="1">
      <c r="A14" s="31" t="s">
        <v>165</v>
      </c>
      <c r="B14" s="4">
        <v>543867</v>
      </c>
      <c r="C14" s="4">
        <v>543447</v>
      </c>
      <c r="D14" s="4">
        <v>542819</v>
      </c>
      <c r="E14" s="4">
        <v>542576</v>
      </c>
      <c r="F14" s="4">
        <v>542259</v>
      </c>
      <c r="G14" s="4">
        <v>541792</v>
      </c>
      <c r="H14" s="4">
        <v>541571</v>
      </c>
      <c r="I14" s="4">
        <v>541353</v>
      </c>
      <c r="J14" s="4">
        <v>541343</v>
      </c>
      <c r="K14" s="4">
        <v>541344</v>
      </c>
      <c r="L14" s="4">
        <v>541467</v>
      </c>
      <c r="M14" s="12">
        <v>541537</v>
      </c>
      <c r="N14" s="13">
        <f>M14-'1999'!M14</f>
        <v>-2501</v>
      </c>
      <c r="O14" s="14">
        <f>M14/'1999'!M14*100-100</f>
        <v>-0.45971053492587544</v>
      </c>
    </row>
    <row r="15" spans="1:15" ht="13.5" customHeight="1">
      <c r="A15" s="31" t="s">
        <v>166</v>
      </c>
      <c r="B15" s="4">
        <v>746189</v>
      </c>
      <c r="C15" s="4">
        <v>745537</v>
      </c>
      <c r="D15" s="4">
        <v>745047</v>
      </c>
      <c r="E15" s="4">
        <v>744524</v>
      </c>
      <c r="F15" s="4">
        <v>744082</v>
      </c>
      <c r="G15" s="4">
        <v>743653</v>
      </c>
      <c r="H15" s="4">
        <v>743451</v>
      </c>
      <c r="I15" s="4">
        <v>743536</v>
      </c>
      <c r="J15" s="4">
        <v>743327</v>
      </c>
      <c r="K15" s="4">
        <v>743439</v>
      </c>
      <c r="L15" s="4">
        <v>743540</v>
      </c>
      <c r="M15" s="12">
        <v>743368</v>
      </c>
      <c r="N15" s="13">
        <f>M15-'1999'!M15</f>
        <v>-2873</v>
      </c>
      <c r="O15" s="14">
        <f>M15/'1999'!M15*100-100</f>
        <v>-0.3849962679616965</v>
      </c>
    </row>
    <row r="16" spans="1:15" ht="13.5" customHeight="1">
      <c r="A16" s="31" t="s">
        <v>167</v>
      </c>
      <c r="B16" s="4">
        <v>562494</v>
      </c>
      <c r="C16" s="4">
        <v>562391</v>
      </c>
      <c r="D16" s="4">
        <v>562240</v>
      </c>
      <c r="E16" s="4">
        <v>562096</v>
      </c>
      <c r="F16" s="4">
        <v>561714</v>
      </c>
      <c r="G16" s="4">
        <v>561467</v>
      </c>
      <c r="H16" s="4">
        <v>561514</v>
      </c>
      <c r="I16" s="4">
        <v>561550</v>
      </c>
      <c r="J16" s="4">
        <v>561652</v>
      </c>
      <c r="K16" s="4">
        <v>561806</v>
      </c>
      <c r="L16" s="4">
        <v>562025</v>
      </c>
      <c r="M16" s="12">
        <v>562305</v>
      </c>
      <c r="N16" s="13">
        <f>M16-'1999'!M16</f>
        <v>-357</v>
      </c>
      <c r="O16" s="14">
        <f>M16/'1999'!M16*100-100</f>
        <v>-0.06344839352932752</v>
      </c>
    </row>
    <row r="17" spans="1:15" ht="13.5" customHeight="1">
      <c r="A17" s="31" t="s">
        <v>168</v>
      </c>
      <c r="B17" s="4">
        <v>1104104</v>
      </c>
      <c r="C17" s="4">
        <v>1104091</v>
      </c>
      <c r="D17" s="4">
        <v>1104370</v>
      </c>
      <c r="E17" s="4">
        <v>1104307</v>
      </c>
      <c r="F17" s="4">
        <v>1104323</v>
      </c>
      <c r="G17" s="4">
        <v>1104267</v>
      </c>
      <c r="H17" s="4">
        <v>1104682</v>
      </c>
      <c r="I17" s="4">
        <v>1105219</v>
      </c>
      <c r="J17" s="4">
        <v>1105844</v>
      </c>
      <c r="K17" s="4">
        <v>1106572</v>
      </c>
      <c r="L17" s="4">
        <v>1107312</v>
      </c>
      <c r="M17" s="12">
        <v>1107687</v>
      </c>
      <c r="N17" s="13">
        <f>M17-'1999'!M17</f>
        <v>3964</v>
      </c>
      <c r="O17" s="14">
        <f>M17/'1999'!M17*100-100</f>
        <v>0.3591480833506182</v>
      </c>
    </row>
    <row r="18" spans="1:15" ht="13.5" customHeight="1">
      <c r="A18" s="31" t="s">
        <v>169</v>
      </c>
      <c r="B18" s="4">
        <v>1230526</v>
      </c>
      <c r="C18" s="4">
        <v>1230350</v>
      </c>
      <c r="D18" s="4">
        <v>1230767</v>
      </c>
      <c r="E18" s="4">
        <v>1230950</v>
      </c>
      <c r="F18" s="4">
        <v>1230900</v>
      </c>
      <c r="G18" s="4">
        <v>1230637</v>
      </c>
      <c r="H18" s="4">
        <v>1231006</v>
      </c>
      <c r="I18" s="4">
        <v>1231365</v>
      </c>
      <c r="J18" s="4">
        <v>1232245</v>
      </c>
      <c r="K18" s="4">
        <v>1233251</v>
      </c>
      <c r="L18" s="4">
        <v>1234008</v>
      </c>
      <c r="M18" s="12">
        <v>1234707</v>
      </c>
      <c r="N18" s="13">
        <f>M18-'1999'!M18</f>
        <v>4355</v>
      </c>
      <c r="O18" s="14">
        <f>M18/'1999'!M18*100-100</f>
        <v>0.35396374370910166</v>
      </c>
    </row>
    <row r="19" spans="1:15" ht="13.5" customHeight="1">
      <c r="A19" s="31" t="s">
        <v>170</v>
      </c>
      <c r="B19" s="4">
        <v>909025</v>
      </c>
      <c r="C19" s="4">
        <v>908465</v>
      </c>
      <c r="D19" s="4">
        <v>908178</v>
      </c>
      <c r="E19" s="4">
        <v>907773</v>
      </c>
      <c r="F19" s="4">
        <v>907573</v>
      </c>
      <c r="G19" s="4">
        <v>907301</v>
      </c>
      <c r="H19" s="4">
        <v>907177</v>
      </c>
      <c r="I19" s="4">
        <v>906903</v>
      </c>
      <c r="J19" s="4">
        <v>907028</v>
      </c>
      <c r="K19" s="4">
        <v>907189</v>
      </c>
      <c r="L19" s="4">
        <v>907376</v>
      </c>
      <c r="M19" s="12">
        <v>907590</v>
      </c>
      <c r="N19" s="13">
        <f>M19-'1999'!M19</f>
        <v>-1425</v>
      </c>
      <c r="O19" s="14">
        <f>M19/'1999'!M19*100-100</f>
        <v>-0.15676308971799813</v>
      </c>
    </row>
    <row r="20" spans="1:15" ht="13.5" customHeight="1">
      <c r="A20" s="31" t="s">
        <v>171</v>
      </c>
      <c r="B20" s="4">
        <v>247660</v>
      </c>
      <c r="C20" s="4">
        <v>247456</v>
      </c>
      <c r="D20" s="4">
        <v>247162</v>
      </c>
      <c r="E20" s="4">
        <v>246881</v>
      </c>
      <c r="F20" s="4">
        <v>246664</v>
      </c>
      <c r="G20" s="4">
        <v>246386</v>
      </c>
      <c r="H20" s="4">
        <v>246149</v>
      </c>
      <c r="I20" s="4">
        <v>245764</v>
      </c>
      <c r="J20" s="4">
        <v>245355</v>
      </c>
      <c r="K20" s="4">
        <v>245360</v>
      </c>
      <c r="L20" s="4">
        <v>245299</v>
      </c>
      <c r="M20" s="12">
        <v>245312</v>
      </c>
      <c r="N20" s="13">
        <f>M20-'1999'!M20</f>
        <v>-2489</v>
      </c>
      <c r="O20" s="14">
        <f>M20/'1999'!M20*100-100</f>
        <v>-1.0044350103510453</v>
      </c>
    </row>
    <row r="21" spans="1:15" ht="13.5" customHeight="1">
      <c r="A21" s="31" t="s">
        <v>172</v>
      </c>
      <c r="B21" s="4">
        <v>355694</v>
      </c>
      <c r="C21" s="4">
        <v>355389</v>
      </c>
      <c r="D21" s="4">
        <v>355180</v>
      </c>
      <c r="E21" s="4">
        <v>355040</v>
      </c>
      <c r="F21" s="4">
        <v>354746</v>
      </c>
      <c r="G21" s="4">
        <v>354329</v>
      </c>
      <c r="H21" s="4">
        <v>354029</v>
      </c>
      <c r="I21" s="4">
        <v>353907</v>
      </c>
      <c r="J21" s="4">
        <v>353694</v>
      </c>
      <c r="K21" s="4">
        <v>353661</v>
      </c>
      <c r="L21" s="4">
        <v>353644</v>
      </c>
      <c r="M21" s="12">
        <v>353630</v>
      </c>
      <c r="N21" s="13">
        <f>M21-'1999'!M21</f>
        <v>-2056</v>
      </c>
      <c r="O21" s="14">
        <f>M21/'1999'!M21*100-100</f>
        <v>-0.5780379323335723</v>
      </c>
    </row>
    <row r="22" spans="1:15" ht="13.5" customHeight="1">
      <c r="A22" s="31" t="s">
        <v>173</v>
      </c>
      <c r="B22" s="4">
        <v>89017</v>
      </c>
      <c r="C22" s="4">
        <v>88930</v>
      </c>
      <c r="D22" s="4">
        <v>88855</v>
      </c>
      <c r="E22" s="4">
        <v>88948</v>
      </c>
      <c r="F22" s="4">
        <v>88991</v>
      </c>
      <c r="G22" s="4">
        <v>89029</v>
      </c>
      <c r="H22" s="4">
        <v>89124</v>
      </c>
      <c r="I22" s="4">
        <v>89203</v>
      </c>
      <c r="J22" s="4">
        <v>89298</v>
      </c>
      <c r="K22" s="4">
        <v>89397</v>
      </c>
      <c r="L22" s="4">
        <v>89415</v>
      </c>
      <c r="M22" s="12">
        <v>89496</v>
      </c>
      <c r="N22" s="13">
        <f>M22-'1999'!M22</f>
        <v>483</v>
      </c>
      <c r="O22" s="14">
        <f>M22/'1999'!M22*100-100</f>
        <v>0.5426173704964299</v>
      </c>
    </row>
    <row r="23" spans="1:15" ht="13.5" customHeight="1">
      <c r="A23" s="31" t="s">
        <v>174</v>
      </c>
      <c r="B23" s="4">
        <v>385365</v>
      </c>
      <c r="C23" s="4">
        <v>385733</v>
      </c>
      <c r="D23" s="4">
        <v>385888</v>
      </c>
      <c r="E23" s="4">
        <v>386106</v>
      </c>
      <c r="F23" s="4">
        <v>386239</v>
      </c>
      <c r="G23" s="4">
        <v>386430</v>
      </c>
      <c r="H23" s="4">
        <v>386664</v>
      </c>
      <c r="I23" s="4">
        <v>386933</v>
      </c>
      <c r="J23" s="4">
        <v>387298</v>
      </c>
      <c r="K23" s="4">
        <v>387800</v>
      </c>
      <c r="L23" s="4">
        <v>388108</v>
      </c>
      <c r="M23" s="12">
        <v>388425</v>
      </c>
      <c r="N23" s="13">
        <f>M23-'1999'!M23</f>
        <v>3224</v>
      </c>
      <c r="O23" s="14">
        <f>M23/'1999'!M23*100-100</f>
        <v>0.8369656361224287</v>
      </c>
    </row>
    <row r="24" spans="1:15" ht="13.5" customHeight="1">
      <c r="A24" s="31" t="s">
        <v>175</v>
      </c>
      <c r="B24" s="4">
        <v>362274</v>
      </c>
      <c r="C24" s="4">
        <v>362781</v>
      </c>
      <c r="D24" s="4">
        <v>363409</v>
      </c>
      <c r="E24" s="4">
        <v>364031</v>
      </c>
      <c r="F24" s="4">
        <v>364397</v>
      </c>
      <c r="G24" s="4">
        <v>364978</v>
      </c>
      <c r="H24" s="4">
        <v>365528</v>
      </c>
      <c r="I24" s="4">
        <v>366093</v>
      </c>
      <c r="J24" s="4">
        <v>366683</v>
      </c>
      <c r="K24" s="4">
        <v>367202</v>
      </c>
      <c r="L24" s="4">
        <v>367929</v>
      </c>
      <c r="M24" s="12">
        <v>368439</v>
      </c>
      <c r="N24" s="13">
        <f>M24-'1999'!M24</f>
        <v>6481</v>
      </c>
      <c r="O24" s="14">
        <f>M24/'1999'!M24*100-100</f>
        <v>1.7905392338337691</v>
      </c>
    </row>
    <row r="25" spans="1:15" ht="13.5" customHeight="1">
      <c r="A25" s="31" t="s">
        <v>176</v>
      </c>
      <c r="B25" s="4">
        <v>942343</v>
      </c>
      <c r="C25" s="4">
        <v>943989</v>
      </c>
      <c r="D25" s="4">
        <v>946310</v>
      </c>
      <c r="E25" s="4">
        <v>948589</v>
      </c>
      <c r="F25" s="4">
        <v>951331</v>
      </c>
      <c r="G25" s="4">
        <v>954177</v>
      </c>
      <c r="H25" s="4">
        <v>956285</v>
      </c>
      <c r="I25" s="4">
        <v>958300</v>
      </c>
      <c r="J25" s="4">
        <v>960091</v>
      </c>
      <c r="K25" s="4">
        <v>962141</v>
      </c>
      <c r="L25" s="4">
        <v>963898</v>
      </c>
      <c r="M25" s="12">
        <v>965790</v>
      </c>
      <c r="N25" s="13">
        <f>M25-'1999'!M25</f>
        <v>25201</v>
      </c>
      <c r="O25" s="14">
        <f>M25/'1999'!M25*100-100</f>
        <v>2.679278622225013</v>
      </c>
    </row>
    <row r="26" spans="1:15" ht="13.5" customHeight="1">
      <c r="A26" s="31" t="s">
        <v>177</v>
      </c>
      <c r="B26" s="4">
        <v>265165</v>
      </c>
      <c r="C26" s="4">
        <v>265090</v>
      </c>
      <c r="D26" s="4">
        <v>265182</v>
      </c>
      <c r="E26" s="4">
        <v>265337</v>
      </c>
      <c r="F26" s="4">
        <v>265505</v>
      </c>
      <c r="G26" s="4">
        <v>265713</v>
      </c>
      <c r="H26" s="4">
        <v>265693</v>
      </c>
      <c r="I26" s="4">
        <v>265832</v>
      </c>
      <c r="J26" s="4">
        <v>265839</v>
      </c>
      <c r="K26" s="4">
        <v>266012</v>
      </c>
      <c r="L26" s="4">
        <v>266144</v>
      </c>
      <c r="M26" s="12">
        <v>266183</v>
      </c>
      <c r="N26" s="13">
        <f>M26-'1999'!M26</f>
        <v>1074</v>
      </c>
      <c r="O26" s="14">
        <f>M26/'1999'!M26*100-100</f>
        <v>0.40511638609024203</v>
      </c>
    </row>
    <row r="27" spans="1:15" ht="13.5" customHeight="1">
      <c r="A27" s="31" t="s">
        <v>178</v>
      </c>
      <c r="B27" s="4">
        <v>728483</v>
      </c>
      <c r="C27" s="4">
        <v>728938</v>
      </c>
      <c r="D27" s="4">
        <v>729813</v>
      </c>
      <c r="E27" s="4">
        <v>730583</v>
      </c>
      <c r="F27" s="4">
        <v>731509</v>
      </c>
      <c r="G27" s="4">
        <v>732241</v>
      </c>
      <c r="H27" s="4">
        <v>732796</v>
      </c>
      <c r="I27" s="4">
        <v>733094</v>
      </c>
      <c r="J27" s="4">
        <v>733232</v>
      </c>
      <c r="K27" s="4">
        <v>733370</v>
      </c>
      <c r="L27" s="4">
        <v>733946</v>
      </c>
      <c r="M27" s="12">
        <v>734650</v>
      </c>
      <c r="N27" s="13">
        <f>M27-'1999'!M27</f>
        <v>6590</v>
      </c>
      <c r="O27" s="14">
        <f>M27/'1999'!M27*100-100</f>
        <v>0.9051451803422879</v>
      </c>
    </row>
    <row r="28" spans="1:15" ht="13.5" customHeight="1">
      <c r="A28" s="30" t="s">
        <v>179</v>
      </c>
      <c r="B28" s="4">
        <v>2643340</v>
      </c>
      <c r="C28" s="4">
        <v>2645593</v>
      </c>
      <c r="D28" s="4">
        <v>2646861</v>
      </c>
      <c r="E28" s="4">
        <v>2647085</v>
      </c>
      <c r="F28" s="4">
        <v>2646989</v>
      </c>
      <c r="G28" s="4">
        <v>2646753</v>
      </c>
      <c r="H28" s="4">
        <v>2647614</v>
      </c>
      <c r="I28" s="4">
        <v>2646187</v>
      </c>
      <c r="J28" s="4">
        <v>2645314</v>
      </c>
      <c r="K28" s="4">
        <v>2645456</v>
      </c>
      <c r="L28" s="4">
        <v>2645979</v>
      </c>
      <c r="M28" s="12">
        <v>2646474</v>
      </c>
      <c r="N28" s="13">
        <f>M28-'1999'!M28</f>
        <v>5162</v>
      </c>
      <c r="O28" s="14">
        <f>M28/'1999'!M28*100-100</f>
        <v>0.19543317866272503</v>
      </c>
    </row>
    <row r="29" spans="1:15" ht="13.5" customHeight="1">
      <c r="A29" s="30" t="s">
        <v>180</v>
      </c>
      <c r="B29" s="4">
        <v>1476625</v>
      </c>
      <c r="C29" s="4">
        <v>1478022</v>
      </c>
      <c r="D29" s="4">
        <v>1478924</v>
      </c>
      <c r="E29" s="4">
        <v>1480042</v>
      </c>
      <c r="F29" s="4">
        <v>1481487</v>
      </c>
      <c r="G29" s="4">
        <v>1482899</v>
      </c>
      <c r="H29" s="4">
        <v>1484085</v>
      </c>
      <c r="I29" s="4">
        <v>1485494</v>
      </c>
      <c r="J29" s="4">
        <v>1486620</v>
      </c>
      <c r="K29" s="4">
        <v>1488041</v>
      </c>
      <c r="L29" s="4">
        <v>1489435</v>
      </c>
      <c r="M29" s="12">
        <v>1490560</v>
      </c>
      <c r="N29" s="13">
        <f>M29-'1999'!M29</f>
        <v>15055</v>
      </c>
      <c r="O29" s="14">
        <f>M29/'1999'!M29*100-100</f>
        <v>1.020328633247587</v>
      </c>
    </row>
    <row r="30" spans="1:15" ht="13.5" customHeight="1">
      <c r="A30" s="30" t="s">
        <v>181</v>
      </c>
      <c r="B30" s="4">
        <v>58357</v>
      </c>
      <c r="C30" s="4">
        <v>58428</v>
      </c>
      <c r="D30" s="4">
        <v>58501</v>
      </c>
      <c r="E30" s="4">
        <v>58609</v>
      </c>
      <c r="F30" s="4">
        <v>58711</v>
      </c>
      <c r="G30" s="4">
        <v>58803</v>
      </c>
      <c r="H30" s="4">
        <v>58872</v>
      </c>
      <c r="I30" s="4">
        <v>59110</v>
      </c>
      <c r="J30" s="4">
        <v>59248</v>
      </c>
      <c r="K30" s="4">
        <v>59574</v>
      </c>
      <c r="L30" s="4">
        <v>59980</v>
      </c>
      <c r="M30" s="12">
        <v>60565</v>
      </c>
      <c r="N30" s="13">
        <f>M30-'1999'!M30</f>
        <v>2274</v>
      </c>
      <c r="O30" s="14">
        <f>M30/'1999'!M30*100-100</f>
        <v>3.901116810485334</v>
      </c>
    </row>
    <row r="31" spans="1:15" ht="13.5" customHeight="1">
      <c r="A31" s="31" t="s">
        <v>182</v>
      </c>
      <c r="B31" s="4">
        <v>51781</v>
      </c>
      <c r="C31" s="4">
        <v>51808</v>
      </c>
      <c r="D31" s="4">
        <v>51883</v>
      </c>
      <c r="E31" s="4">
        <v>52002</v>
      </c>
      <c r="F31" s="4">
        <v>52140</v>
      </c>
      <c r="G31" s="4">
        <v>52215</v>
      </c>
      <c r="H31" s="4">
        <v>52291</v>
      </c>
      <c r="I31" s="4">
        <v>52496</v>
      </c>
      <c r="J31" s="4">
        <v>52641</v>
      </c>
      <c r="K31" s="4">
        <v>52936</v>
      </c>
      <c r="L31" s="4">
        <v>53293</v>
      </c>
      <c r="M31" s="12">
        <v>53832</v>
      </c>
      <c r="N31" s="13">
        <f>M31-'1999'!M31</f>
        <v>2101</v>
      </c>
      <c r="O31" s="14">
        <f>M31/'1999'!M31*100-100</f>
        <v>4.0613945216601195</v>
      </c>
    </row>
    <row r="32" spans="1:15" ht="13.5" customHeight="1" thickBot="1">
      <c r="A32" s="32" t="s">
        <v>183</v>
      </c>
      <c r="B32" s="4">
        <v>6576</v>
      </c>
      <c r="C32" s="4">
        <v>6620</v>
      </c>
      <c r="D32" s="4">
        <v>6618</v>
      </c>
      <c r="E32" s="4">
        <v>6607</v>
      </c>
      <c r="F32" s="4">
        <v>6571</v>
      </c>
      <c r="G32" s="4">
        <v>6588</v>
      </c>
      <c r="H32" s="4">
        <v>6581</v>
      </c>
      <c r="I32" s="4">
        <v>6614</v>
      </c>
      <c r="J32" s="4">
        <v>6607</v>
      </c>
      <c r="K32" s="4">
        <v>6638</v>
      </c>
      <c r="L32" s="4">
        <v>6687</v>
      </c>
      <c r="M32" s="12">
        <v>6733</v>
      </c>
      <c r="N32" s="13">
        <f>M32-'1999'!M32</f>
        <v>173</v>
      </c>
      <c r="O32" s="14">
        <f>M32/'1999'!M32*100-100</f>
        <v>2.6371951219512226</v>
      </c>
    </row>
    <row r="33" spans="1:38" ht="12.75" thickTop="1">
      <c r="A33" s="57" t="s">
        <v>185</v>
      </c>
      <c r="B33" s="7">
        <f aca="true" t="shared" si="0" ref="B33:J33">SUM(B34:B37)</f>
        <v>22047883</v>
      </c>
      <c r="C33" s="7">
        <f t="shared" si="0"/>
        <v>22061515</v>
      </c>
      <c r="D33" s="7">
        <f t="shared" si="0"/>
        <v>22076276</v>
      </c>
      <c r="E33" s="7">
        <f t="shared" si="0"/>
        <v>22088125</v>
      </c>
      <c r="F33" s="7">
        <f t="shared" si="0"/>
        <v>22100948</v>
      </c>
      <c r="G33" s="7">
        <f t="shared" si="0"/>
        <v>22113726</v>
      </c>
      <c r="H33" s="7">
        <f t="shared" si="0"/>
        <v>22129304</v>
      </c>
      <c r="I33" s="7">
        <f t="shared" si="0"/>
        <v>22143924</v>
      </c>
      <c r="J33" s="7">
        <f t="shared" si="0"/>
        <v>22159701</v>
      </c>
      <c r="K33" s="7">
        <f>SUM(K34:K37)</f>
        <v>22178272</v>
      </c>
      <c r="L33" s="7">
        <f>SUM(L34:L37)</f>
        <v>22196808</v>
      </c>
      <c r="M33" s="7">
        <f>SUM(M34:M37)</f>
        <v>22216107</v>
      </c>
      <c r="N33" s="15">
        <f>M33-'1999'!M33</f>
        <v>182011</v>
      </c>
      <c r="O33" s="16">
        <f>M33/'1999'!M33*100-100</f>
        <v>0.8260425115693408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9498493</v>
      </c>
      <c r="C34" s="8">
        <f t="shared" si="1"/>
        <v>9510279</v>
      </c>
      <c r="D34" s="8">
        <f t="shared" si="1"/>
        <v>9521022</v>
      </c>
      <c r="E34" s="8">
        <f t="shared" si="1"/>
        <v>9529191</v>
      </c>
      <c r="F34" s="8">
        <f t="shared" si="1"/>
        <v>9537686</v>
      </c>
      <c r="G34" s="8">
        <f t="shared" si="1"/>
        <v>9547454</v>
      </c>
      <c r="H34" s="8">
        <f t="shared" si="1"/>
        <v>9557679</v>
      </c>
      <c r="I34" s="8">
        <f t="shared" si="1"/>
        <v>9566484</v>
      </c>
      <c r="J34" s="8">
        <f t="shared" si="1"/>
        <v>9576030</v>
      </c>
      <c r="K34" s="8">
        <f t="shared" si="1"/>
        <v>9586432</v>
      </c>
      <c r="L34" s="8">
        <f t="shared" si="1"/>
        <v>9597081</v>
      </c>
      <c r="M34" s="8">
        <f t="shared" si="1"/>
        <v>9608750</v>
      </c>
      <c r="N34" s="15">
        <f>M34-'1999'!M34</f>
        <v>119299</v>
      </c>
      <c r="O34" s="16">
        <f>M34/'1999'!M34*100-100</f>
        <v>1.2571749408896125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5580597</v>
      </c>
      <c r="C35" s="8">
        <f t="shared" si="2"/>
        <v>5582114</v>
      </c>
      <c r="D35" s="8">
        <f t="shared" si="2"/>
        <v>5584583</v>
      </c>
      <c r="E35" s="8">
        <f t="shared" si="2"/>
        <v>5586977</v>
      </c>
      <c r="F35" s="8">
        <f t="shared" si="2"/>
        <v>5589850</v>
      </c>
      <c r="G35" s="8">
        <f t="shared" si="2"/>
        <v>5592003</v>
      </c>
      <c r="H35" s="8">
        <f t="shared" si="2"/>
        <v>5595370</v>
      </c>
      <c r="I35" s="8">
        <f t="shared" si="2"/>
        <v>5599109</v>
      </c>
      <c r="J35" s="8">
        <f t="shared" si="2"/>
        <v>5602864</v>
      </c>
      <c r="K35" s="8">
        <f t="shared" si="2"/>
        <v>5607181</v>
      </c>
      <c r="L35" s="8">
        <f t="shared" si="2"/>
        <v>5611123</v>
      </c>
      <c r="M35" s="8">
        <f t="shared" si="2"/>
        <v>5615237</v>
      </c>
      <c r="N35" s="15">
        <f>M35-'1999'!M35</f>
        <v>37518</v>
      </c>
      <c r="O35" s="16">
        <f>M35/'1999'!M35*100-100</f>
        <v>0.6726405543197984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6365439</v>
      </c>
      <c r="C36" s="8">
        <f t="shared" si="3"/>
        <v>6366277</v>
      </c>
      <c r="D36" s="8">
        <f t="shared" si="3"/>
        <v>6368329</v>
      </c>
      <c r="E36" s="8">
        <f t="shared" si="3"/>
        <v>6370036</v>
      </c>
      <c r="F36" s="8">
        <f t="shared" si="3"/>
        <v>6372002</v>
      </c>
      <c r="G36" s="8">
        <f t="shared" si="3"/>
        <v>6373554</v>
      </c>
      <c r="H36" s="8">
        <f t="shared" si="3"/>
        <v>6376077</v>
      </c>
      <c r="I36" s="8">
        <f t="shared" si="3"/>
        <v>6378660</v>
      </c>
      <c r="J36" s="8">
        <f t="shared" si="3"/>
        <v>6381758</v>
      </c>
      <c r="K36" s="8">
        <f t="shared" si="3"/>
        <v>6385638</v>
      </c>
      <c r="L36" s="8">
        <f t="shared" si="3"/>
        <v>6389661</v>
      </c>
      <c r="M36" s="8">
        <f t="shared" si="3"/>
        <v>6393178</v>
      </c>
      <c r="N36" s="15">
        <f>M36-'1999'!M36</f>
        <v>29739</v>
      </c>
      <c r="O36" s="16">
        <f>M36/'1999'!M36*100-100</f>
        <v>0.46734163712420695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603354</v>
      </c>
      <c r="C37" s="9">
        <f t="shared" si="4"/>
        <v>602845</v>
      </c>
      <c r="D37" s="9">
        <f t="shared" si="4"/>
        <v>602342</v>
      </c>
      <c r="E37" s="9">
        <f t="shared" si="4"/>
        <v>601921</v>
      </c>
      <c r="F37" s="9">
        <f t="shared" si="4"/>
        <v>601410</v>
      </c>
      <c r="G37" s="9">
        <f t="shared" si="4"/>
        <v>600715</v>
      </c>
      <c r="H37" s="9">
        <f t="shared" si="4"/>
        <v>600178</v>
      </c>
      <c r="I37" s="9">
        <f t="shared" si="4"/>
        <v>599671</v>
      </c>
      <c r="J37" s="9">
        <f t="shared" si="4"/>
        <v>599049</v>
      </c>
      <c r="K37" s="9">
        <f t="shared" si="4"/>
        <v>599021</v>
      </c>
      <c r="L37" s="9">
        <f t="shared" si="4"/>
        <v>598943</v>
      </c>
      <c r="M37" s="9">
        <f t="shared" si="4"/>
        <v>598942</v>
      </c>
      <c r="N37" s="15">
        <f>M37-'1999'!M37</f>
        <v>-4545</v>
      </c>
      <c r="O37" s="16">
        <f>M37/'1999'!M37*100-100</f>
        <v>-0.753123099586233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>
        <f>M33/'1999'!M33*100-100</f>
        <v>0.8260425115693408</v>
      </c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>
        <f>M34/'1999'!M34*100-100</f>
        <v>1.2571749408896125</v>
      </c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>
        <f>M35/'1999'!M35*100-100</f>
        <v>0.6726405543197984</v>
      </c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>
        <f>M36/'1999'!M36*100-100</f>
        <v>0.46734163712420695</v>
      </c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1">
        <f>M37/'1999'!M37*100-100</f>
        <v>-0.753123099586233</v>
      </c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H55"/>
  <sheetViews>
    <sheetView workbookViewId="0" topLeftCell="A1">
      <selection activeCell="A39" sqref="A39"/>
    </sheetView>
  </sheetViews>
  <sheetFormatPr defaultColWidth="9.33203125" defaultRowHeight="12"/>
  <cols>
    <col min="1" max="1" width="24.5" style="2" customWidth="1"/>
    <col min="2" max="13" width="11.83203125" style="1" customWidth="1"/>
    <col min="14" max="16384" width="9.33203125" style="1" customWidth="1"/>
  </cols>
  <sheetData>
    <row r="1" spans="1:13" s="2" customFormat="1" ht="17.25" customHeight="1">
      <c r="A1" s="74" t="s">
        <v>246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6" customFormat="1" ht="22.5" customHeight="1">
      <c r="A2" s="51" t="s">
        <v>215</v>
      </c>
      <c r="B2" s="45" t="s">
        <v>247</v>
      </c>
      <c r="C2" s="45" t="s">
        <v>248</v>
      </c>
      <c r="D2" s="45" t="s">
        <v>10</v>
      </c>
      <c r="E2" s="45" t="s">
        <v>11</v>
      </c>
      <c r="F2" s="45" t="s">
        <v>12</v>
      </c>
      <c r="G2" s="45" t="s">
        <v>13</v>
      </c>
      <c r="H2" s="45" t="s">
        <v>14</v>
      </c>
      <c r="I2" s="45" t="s">
        <v>15</v>
      </c>
      <c r="J2" s="45" t="s">
        <v>16</v>
      </c>
      <c r="K2" s="45" t="s">
        <v>17</v>
      </c>
      <c r="L2" s="45" t="s">
        <v>18</v>
      </c>
      <c r="M2" s="45" t="s">
        <v>19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21940949</v>
      </c>
      <c r="C4" s="4">
        <v>21951677</v>
      </c>
      <c r="D4" s="4">
        <v>21966182</v>
      </c>
      <c r="E4" s="4">
        <v>21979444</v>
      </c>
      <c r="F4" s="4">
        <v>21993797</v>
      </c>
      <c r="G4" s="4">
        <v>22007891</v>
      </c>
      <c r="H4" s="4">
        <v>22022715</v>
      </c>
      <c r="I4" s="4">
        <v>22036811</v>
      </c>
      <c r="J4" s="4">
        <v>22048356</v>
      </c>
      <c r="K4" s="4">
        <v>22062227</v>
      </c>
      <c r="L4" s="4">
        <v>22077000</v>
      </c>
      <c r="M4" s="4">
        <v>22092387</v>
      </c>
    </row>
    <row r="5" spans="1:13" ht="13.5" customHeight="1">
      <c r="A5" s="30" t="s">
        <v>156</v>
      </c>
      <c r="B5" s="4">
        <v>21883309</v>
      </c>
      <c r="C5" s="4">
        <v>21894053</v>
      </c>
      <c r="D5" s="4">
        <v>21908543</v>
      </c>
      <c r="E5" s="4">
        <v>21921743</v>
      </c>
      <c r="F5" s="4">
        <v>21936044</v>
      </c>
      <c r="G5" s="4">
        <v>21950098</v>
      </c>
      <c r="H5" s="4">
        <v>21964849</v>
      </c>
      <c r="I5" s="4">
        <v>21978858</v>
      </c>
      <c r="J5" s="4">
        <v>21990326</v>
      </c>
      <c r="K5" s="4">
        <v>22004098</v>
      </c>
      <c r="L5" s="4">
        <v>22018800</v>
      </c>
      <c r="M5" s="4">
        <v>22034096</v>
      </c>
    </row>
    <row r="6" spans="1:13" ht="13.5" customHeight="1">
      <c r="A6" s="30" t="s">
        <v>157</v>
      </c>
      <c r="B6" s="4">
        <v>17779638</v>
      </c>
      <c r="C6" s="4">
        <v>17789842</v>
      </c>
      <c r="D6" s="4">
        <v>17802835</v>
      </c>
      <c r="E6" s="4">
        <v>17815072</v>
      </c>
      <c r="F6" s="4">
        <v>17828257</v>
      </c>
      <c r="G6" s="4">
        <v>17841190</v>
      </c>
      <c r="H6" s="4">
        <v>17854808</v>
      </c>
      <c r="I6" s="4">
        <v>17868692</v>
      </c>
      <c r="J6" s="4">
        <v>17880294</v>
      </c>
      <c r="K6" s="4">
        <v>17892442</v>
      </c>
      <c r="L6" s="4">
        <v>17904565</v>
      </c>
      <c r="M6" s="4">
        <v>17917279</v>
      </c>
    </row>
    <row r="7" spans="1:13" ht="13.5" customHeight="1">
      <c r="A7" s="31" t="s">
        <v>158</v>
      </c>
      <c r="B7" s="4">
        <v>3463699</v>
      </c>
      <c r="C7" s="4">
        <v>3467237</v>
      </c>
      <c r="D7" s="4">
        <v>3472501</v>
      </c>
      <c r="E7" s="4">
        <v>3477100</v>
      </c>
      <c r="F7" s="4">
        <v>3481734</v>
      </c>
      <c r="G7" s="4">
        <v>3485455</v>
      </c>
      <c r="H7" s="4">
        <v>3489921</v>
      </c>
      <c r="I7" s="4">
        <v>3494909</v>
      </c>
      <c r="J7" s="4">
        <v>3499713</v>
      </c>
      <c r="K7" s="4">
        <v>3503866</v>
      </c>
      <c r="L7" s="4">
        <v>3507055</v>
      </c>
      <c r="M7" s="4">
        <v>3510917</v>
      </c>
    </row>
    <row r="8" spans="1:13" ht="13.5" customHeight="1">
      <c r="A8" s="31" t="s">
        <v>159</v>
      </c>
      <c r="B8" s="4">
        <v>465328</v>
      </c>
      <c r="C8" s="4">
        <v>465261</v>
      </c>
      <c r="D8" s="4">
        <v>465095</v>
      </c>
      <c r="E8" s="4">
        <v>464892</v>
      </c>
      <c r="F8" s="4">
        <v>464872</v>
      </c>
      <c r="G8" s="4">
        <v>464892</v>
      </c>
      <c r="H8" s="4">
        <v>464890</v>
      </c>
      <c r="I8" s="4">
        <v>464900</v>
      </c>
      <c r="J8" s="4">
        <v>464854</v>
      </c>
      <c r="K8" s="4">
        <v>464982</v>
      </c>
      <c r="L8" s="4">
        <v>465056</v>
      </c>
      <c r="M8" s="4">
        <v>465004</v>
      </c>
    </row>
    <row r="9" spans="1:13" ht="13.5" customHeight="1">
      <c r="A9" s="31" t="s">
        <v>160</v>
      </c>
      <c r="B9" s="4">
        <v>1654261</v>
      </c>
      <c r="C9" s="4">
        <v>1656955</v>
      </c>
      <c r="D9" s="4">
        <v>1660709</v>
      </c>
      <c r="E9" s="4">
        <v>1663777</v>
      </c>
      <c r="F9" s="4">
        <v>1667071</v>
      </c>
      <c r="G9" s="4">
        <v>1670756</v>
      </c>
      <c r="H9" s="4">
        <v>1674796</v>
      </c>
      <c r="I9" s="4">
        <v>1679135</v>
      </c>
      <c r="J9" s="4">
        <v>1682484</v>
      </c>
      <c r="K9" s="4">
        <v>1685553</v>
      </c>
      <c r="L9" s="4">
        <v>1688333</v>
      </c>
      <c r="M9" s="4">
        <v>1691292</v>
      </c>
    </row>
    <row r="10" spans="1:13" ht="13.5" customHeight="1">
      <c r="A10" s="31" t="s">
        <v>161</v>
      </c>
      <c r="B10" s="4">
        <v>428376</v>
      </c>
      <c r="C10" s="4">
        <v>428823</v>
      </c>
      <c r="D10" s="4">
        <v>429294</v>
      </c>
      <c r="E10" s="4">
        <v>429771</v>
      </c>
      <c r="F10" s="4">
        <v>430346</v>
      </c>
      <c r="G10" s="4">
        <v>430639</v>
      </c>
      <c r="H10" s="4">
        <v>431163</v>
      </c>
      <c r="I10" s="4">
        <v>431772</v>
      </c>
      <c r="J10" s="4">
        <v>432153</v>
      </c>
      <c r="K10" s="4">
        <v>432700</v>
      </c>
      <c r="L10" s="4">
        <v>433206</v>
      </c>
      <c r="M10" s="4">
        <v>433767</v>
      </c>
    </row>
    <row r="11" spans="1:13" ht="13.5" customHeight="1">
      <c r="A11" s="31" t="s">
        <v>162</v>
      </c>
      <c r="B11" s="4">
        <v>559804</v>
      </c>
      <c r="C11" s="4">
        <v>559692</v>
      </c>
      <c r="D11" s="4">
        <v>559555</v>
      </c>
      <c r="E11" s="4">
        <v>559401</v>
      </c>
      <c r="F11" s="4">
        <v>559499</v>
      </c>
      <c r="G11" s="4">
        <v>559404</v>
      </c>
      <c r="H11" s="4">
        <v>559498</v>
      </c>
      <c r="I11" s="4">
        <v>559329</v>
      </c>
      <c r="J11" s="4">
        <v>559319</v>
      </c>
      <c r="K11" s="4">
        <v>559528</v>
      </c>
      <c r="L11" s="4">
        <v>559708</v>
      </c>
      <c r="M11" s="4">
        <v>559804</v>
      </c>
    </row>
    <row r="12" spans="1:13" ht="13.5" customHeight="1">
      <c r="A12" s="31" t="s">
        <v>163</v>
      </c>
      <c r="B12" s="4">
        <v>1468937</v>
      </c>
      <c r="C12" s="4">
        <v>1470219</v>
      </c>
      <c r="D12" s="4">
        <v>1471751</v>
      </c>
      <c r="E12" s="4">
        <v>1473127</v>
      </c>
      <c r="F12" s="4">
        <v>1474236</v>
      </c>
      <c r="G12" s="4">
        <v>1475254</v>
      </c>
      <c r="H12" s="4">
        <v>1476591</v>
      </c>
      <c r="I12" s="4">
        <v>1478184</v>
      </c>
      <c r="J12" s="4">
        <v>1479105</v>
      </c>
      <c r="K12" s="4">
        <v>1479932</v>
      </c>
      <c r="L12" s="4">
        <v>1480845</v>
      </c>
      <c r="M12" s="4">
        <v>1481407</v>
      </c>
    </row>
    <row r="13" spans="1:13" ht="13.5" customHeight="1">
      <c r="A13" s="31" t="s">
        <v>164</v>
      </c>
      <c r="B13" s="4">
        <v>1301796</v>
      </c>
      <c r="C13" s="4">
        <v>1302267</v>
      </c>
      <c r="D13" s="4">
        <v>1302416</v>
      </c>
      <c r="E13" s="4">
        <v>1302530</v>
      </c>
      <c r="F13" s="4">
        <v>1302741</v>
      </c>
      <c r="G13" s="4">
        <v>1302531</v>
      </c>
      <c r="H13" s="4">
        <v>1303115</v>
      </c>
      <c r="I13" s="4">
        <v>1303476</v>
      </c>
      <c r="J13" s="4">
        <v>1303603</v>
      </c>
      <c r="K13" s="4">
        <v>1304177</v>
      </c>
      <c r="L13" s="4">
        <v>1304871</v>
      </c>
      <c r="M13" s="4">
        <v>1305640</v>
      </c>
    </row>
    <row r="14" spans="1:13" ht="13.5" customHeight="1">
      <c r="A14" s="31" t="s">
        <v>165</v>
      </c>
      <c r="B14" s="4">
        <v>545878</v>
      </c>
      <c r="C14" s="4">
        <v>545844</v>
      </c>
      <c r="D14" s="4">
        <v>545756</v>
      </c>
      <c r="E14" s="4">
        <v>545640</v>
      </c>
      <c r="F14" s="4">
        <v>545562</v>
      </c>
      <c r="G14" s="4">
        <v>545321</v>
      </c>
      <c r="H14" s="4">
        <v>545315</v>
      </c>
      <c r="I14" s="4">
        <v>545181</v>
      </c>
      <c r="J14" s="4">
        <v>544762</v>
      </c>
      <c r="K14" s="4">
        <v>544285</v>
      </c>
      <c r="L14" s="4">
        <v>544260</v>
      </c>
      <c r="M14" s="4">
        <v>544038</v>
      </c>
    </row>
    <row r="15" spans="1:13" ht="13.5" customHeight="1">
      <c r="A15" s="31" t="s">
        <v>166</v>
      </c>
      <c r="B15" s="4">
        <v>748505</v>
      </c>
      <c r="C15" s="4">
        <v>748387</v>
      </c>
      <c r="D15" s="4">
        <v>747877</v>
      </c>
      <c r="E15" s="4">
        <v>747623</v>
      </c>
      <c r="F15" s="4">
        <v>747320</v>
      </c>
      <c r="G15" s="4">
        <v>747207</v>
      </c>
      <c r="H15" s="4">
        <v>746882</v>
      </c>
      <c r="I15" s="4">
        <v>746531</v>
      </c>
      <c r="J15" s="4">
        <v>746632</v>
      </c>
      <c r="K15" s="4">
        <v>746598</v>
      </c>
      <c r="L15" s="4">
        <v>746450</v>
      </c>
      <c r="M15" s="4">
        <v>746241</v>
      </c>
    </row>
    <row r="16" spans="1:13" ht="13.5" customHeight="1">
      <c r="A16" s="31" t="s">
        <v>167</v>
      </c>
      <c r="B16" s="4">
        <v>565552</v>
      </c>
      <c r="C16" s="4">
        <v>565320</v>
      </c>
      <c r="D16" s="4">
        <v>565038</v>
      </c>
      <c r="E16" s="4">
        <v>564978</v>
      </c>
      <c r="F16" s="4">
        <v>564668</v>
      </c>
      <c r="G16" s="4">
        <v>563718</v>
      </c>
      <c r="H16" s="4">
        <v>563653</v>
      </c>
      <c r="I16" s="4">
        <v>563445</v>
      </c>
      <c r="J16" s="4">
        <v>563413</v>
      </c>
      <c r="K16" s="4">
        <v>563764</v>
      </c>
      <c r="L16" s="4">
        <v>563433</v>
      </c>
      <c r="M16" s="4">
        <v>562662</v>
      </c>
    </row>
    <row r="17" spans="1:13" ht="13.5" customHeight="1">
      <c r="A17" s="31" t="s">
        <v>168</v>
      </c>
      <c r="B17" s="4">
        <v>1100472</v>
      </c>
      <c r="C17" s="4">
        <v>1100533</v>
      </c>
      <c r="D17" s="4">
        <v>1100871</v>
      </c>
      <c r="E17" s="4">
        <v>1101471</v>
      </c>
      <c r="F17" s="4">
        <v>1101890</v>
      </c>
      <c r="G17" s="4">
        <v>1102022</v>
      </c>
      <c r="H17" s="4">
        <v>1102510</v>
      </c>
      <c r="I17" s="4">
        <v>1102755</v>
      </c>
      <c r="J17" s="4">
        <v>1102909</v>
      </c>
      <c r="K17" s="4">
        <v>1103122</v>
      </c>
      <c r="L17" s="4">
        <v>1103470</v>
      </c>
      <c r="M17" s="4">
        <v>1103723</v>
      </c>
    </row>
    <row r="18" spans="1:13" ht="13.5" customHeight="1">
      <c r="A18" s="31" t="s">
        <v>169</v>
      </c>
      <c r="B18" s="4">
        <v>1227298</v>
      </c>
      <c r="C18" s="4">
        <v>1227565</v>
      </c>
      <c r="D18" s="4">
        <v>1227673</v>
      </c>
      <c r="E18" s="4">
        <v>1227665</v>
      </c>
      <c r="F18" s="4">
        <v>1227971</v>
      </c>
      <c r="G18" s="4">
        <v>1228284</v>
      </c>
      <c r="H18" s="4">
        <v>1228402</v>
      </c>
      <c r="I18" s="4">
        <v>1228356</v>
      </c>
      <c r="J18" s="4">
        <v>1228691</v>
      </c>
      <c r="K18" s="4">
        <v>1228973</v>
      </c>
      <c r="L18" s="4">
        <v>1229733</v>
      </c>
      <c r="M18" s="4">
        <v>1230352</v>
      </c>
    </row>
    <row r="19" spans="1:13" ht="13.5" customHeight="1">
      <c r="A19" s="31" t="s">
        <v>170</v>
      </c>
      <c r="B19" s="4">
        <v>910317</v>
      </c>
      <c r="C19" s="4">
        <v>910125</v>
      </c>
      <c r="D19" s="4">
        <v>910011</v>
      </c>
      <c r="E19" s="4">
        <v>909899</v>
      </c>
      <c r="F19" s="4">
        <v>909774</v>
      </c>
      <c r="G19" s="4">
        <v>909583</v>
      </c>
      <c r="H19" s="4">
        <v>909478</v>
      </c>
      <c r="I19" s="4">
        <v>909052</v>
      </c>
      <c r="J19" s="4">
        <v>908907</v>
      </c>
      <c r="K19" s="4">
        <v>908941</v>
      </c>
      <c r="L19" s="4">
        <v>909040</v>
      </c>
      <c r="M19" s="4">
        <v>909015</v>
      </c>
    </row>
    <row r="20" spans="1:13" ht="13.5" customHeight="1">
      <c r="A20" s="31" t="s">
        <v>171</v>
      </c>
      <c r="B20" s="4">
        <v>249750</v>
      </c>
      <c r="C20" s="4">
        <v>249534</v>
      </c>
      <c r="D20" s="4">
        <v>249158</v>
      </c>
      <c r="E20" s="4">
        <v>248957</v>
      </c>
      <c r="F20" s="4">
        <v>248773</v>
      </c>
      <c r="G20" s="4">
        <v>248582</v>
      </c>
      <c r="H20" s="4">
        <v>248400</v>
      </c>
      <c r="I20" s="4">
        <v>248208</v>
      </c>
      <c r="J20" s="4">
        <v>247986</v>
      </c>
      <c r="K20" s="4">
        <v>247969</v>
      </c>
      <c r="L20" s="4">
        <v>247900</v>
      </c>
      <c r="M20" s="4">
        <v>247801</v>
      </c>
    </row>
    <row r="21" spans="1:13" ht="13.5" customHeight="1">
      <c r="A21" s="31" t="s">
        <v>172</v>
      </c>
      <c r="B21" s="4">
        <v>356619</v>
      </c>
      <c r="C21" s="4">
        <v>356640</v>
      </c>
      <c r="D21" s="4">
        <v>356440</v>
      </c>
      <c r="E21" s="4">
        <v>356290</v>
      </c>
      <c r="F21" s="4">
        <v>356049</v>
      </c>
      <c r="G21" s="4">
        <v>356113</v>
      </c>
      <c r="H21" s="4">
        <v>355992</v>
      </c>
      <c r="I21" s="4">
        <v>355829</v>
      </c>
      <c r="J21" s="4">
        <v>355721</v>
      </c>
      <c r="K21" s="4">
        <v>355640</v>
      </c>
      <c r="L21" s="4">
        <v>355688</v>
      </c>
      <c r="M21" s="4">
        <v>355686</v>
      </c>
    </row>
    <row r="22" spans="1:13" ht="13.5" customHeight="1">
      <c r="A22" s="31" t="s">
        <v>173</v>
      </c>
      <c r="B22" s="4">
        <v>89360</v>
      </c>
      <c r="C22" s="4">
        <v>89309</v>
      </c>
      <c r="D22" s="4">
        <v>89181</v>
      </c>
      <c r="E22" s="4">
        <v>89213</v>
      </c>
      <c r="F22" s="4">
        <v>89147</v>
      </c>
      <c r="G22" s="4">
        <v>89164</v>
      </c>
      <c r="H22" s="4">
        <v>89115</v>
      </c>
      <c r="I22" s="4">
        <v>89093</v>
      </c>
      <c r="J22" s="4">
        <v>89114</v>
      </c>
      <c r="K22" s="4">
        <v>89072</v>
      </c>
      <c r="L22" s="4">
        <v>89045</v>
      </c>
      <c r="M22" s="4">
        <v>89013</v>
      </c>
    </row>
    <row r="23" spans="1:13" ht="13.5" customHeight="1">
      <c r="A23" s="31" t="s">
        <v>174</v>
      </c>
      <c r="B23" s="4">
        <v>382277</v>
      </c>
      <c r="C23" s="4">
        <v>382450</v>
      </c>
      <c r="D23" s="4">
        <v>382718</v>
      </c>
      <c r="E23" s="4">
        <v>382832</v>
      </c>
      <c r="F23" s="4">
        <v>383011</v>
      </c>
      <c r="G23" s="4">
        <v>383272</v>
      </c>
      <c r="H23" s="4">
        <v>383488</v>
      </c>
      <c r="I23" s="4">
        <v>383927</v>
      </c>
      <c r="J23" s="4">
        <v>384120</v>
      </c>
      <c r="K23" s="4">
        <v>384541</v>
      </c>
      <c r="L23" s="4">
        <v>384870</v>
      </c>
      <c r="M23" s="4">
        <v>385201</v>
      </c>
    </row>
    <row r="24" spans="1:13" ht="13.5" customHeight="1">
      <c r="A24" s="31" t="s">
        <v>175</v>
      </c>
      <c r="B24" s="4">
        <v>356579</v>
      </c>
      <c r="C24" s="4">
        <v>356888</v>
      </c>
      <c r="D24" s="4">
        <v>357609</v>
      </c>
      <c r="E24" s="4">
        <v>357993</v>
      </c>
      <c r="F24" s="4">
        <v>358490</v>
      </c>
      <c r="G24" s="4">
        <v>359087</v>
      </c>
      <c r="H24" s="4">
        <v>359537</v>
      </c>
      <c r="I24" s="4">
        <v>360097</v>
      </c>
      <c r="J24" s="4">
        <v>360737</v>
      </c>
      <c r="K24" s="4">
        <v>361263</v>
      </c>
      <c r="L24" s="4">
        <v>361609</v>
      </c>
      <c r="M24" s="4">
        <v>361958</v>
      </c>
    </row>
    <row r="25" spans="1:13" ht="13.5" customHeight="1">
      <c r="A25" s="31" t="s">
        <v>176</v>
      </c>
      <c r="B25" s="4">
        <v>919282</v>
      </c>
      <c r="C25" s="4">
        <v>920670</v>
      </c>
      <c r="D25" s="4">
        <v>922762</v>
      </c>
      <c r="E25" s="4">
        <v>924799</v>
      </c>
      <c r="F25" s="4">
        <v>927203</v>
      </c>
      <c r="G25" s="4">
        <v>930175</v>
      </c>
      <c r="H25" s="4">
        <v>931965</v>
      </c>
      <c r="I25" s="4">
        <v>934056</v>
      </c>
      <c r="J25" s="4">
        <v>935314</v>
      </c>
      <c r="K25" s="4">
        <v>936774</v>
      </c>
      <c r="L25" s="4">
        <v>938482</v>
      </c>
      <c r="M25" s="4">
        <v>940589</v>
      </c>
    </row>
    <row r="26" spans="1:13" ht="13.5" customHeight="1">
      <c r="A26" s="31" t="s">
        <v>177</v>
      </c>
      <c r="B26" s="4">
        <v>263222</v>
      </c>
      <c r="C26" s="4">
        <v>263275</v>
      </c>
      <c r="D26" s="4">
        <v>263171</v>
      </c>
      <c r="E26" s="4">
        <v>263230</v>
      </c>
      <c r="F26" s="4">
        <v>263387</v>
      </c>
      <c r="G26" s="4">
        <v>264286</v>
      </c>
      <c r="H26" s="4">
        <v>264370</v>
      </c>
      <c r="I26" s="4">
        <v>264456</v>
      </c>
      <c r="J26" s="4">
        <v>264351</v>
      </c>
      <c r="K26" s="4">
        <v>263914</v>
      </c>
      <c r="L26" s="4">
        <v>264173</v>
      </c>
      <c r="M26" s="4">
        <v>265109</v>
      </c>
    </row>
    <row r="27" spans="1:13" ht="13.5" customHeight="1">
      <c r="A27" s="31" t="s">
        <v>178</v>
      </c>
      <c r="B27" s="4">
        <v>722326</v>
      </c>
      <c r="C27" s="4">
        <v>722848</v>
      </c>
      <c r="D27" s="4">
        <v>723249</v>
      </c>
      <c r="E27" s="4">
        <v>723884</v>
      </c>
      <c r="F27" s="4">
        <v>724513</v>
      </c>
      <c r="G27" s="4">
        <v>725445</v>
      </c>
      <c r="H27" s="4">
        <v>725727</v>
      </c>
      <c r="I27" s="4">
        <v>726001</v>
      </c>
      <c r="J27" s="4">
        <v>726406</v>
      </c>
      <c r="K27" s="4">
        <v>726848</v>
      </c>
      <c r="L27" s="4">
        <v>727338</v>
      </c>
      <c r="M27" s="4">
        <v>728060</v>
      </c>
    </row>
    <row r="28" spans="1:13" ht="13.5" customHeight="1">
      <c r="A28" s="30" t="s">
        <v>179</v>
      </c>
      <c r="B28" s="4">
        <v>2640465</v>
      </c>
      <c r="C28" s="4">
        <v>2640102</v>
      </c>
      <c r="D28" s="4">
        <v>2640285</v>
      </c>
      <c r="E28" s="4">
        <v>2640225</v>
      </c>
      <c r="F28" s="4">
        <v>2640014</v>
      </c>
      <c r="G28" s="4">
        <v>2640322</v>
      </c>
      <c r="H28" s="4">
        <v>2640318</v>
      </c>
      <c r="I28" s="4">
        <v>2639169</v>
      </c>
      <c r="J28" s="4">
        <v>2638249</v>
      </c>
      <c r="K28" s="4">
        <v>2638204</v>
      </c>
      <c r="L28" s="4">
        <v>2639869</v>
      </c>
      <c r="M28" s="4">
        <v>2641312</v>
      </c>
    </row>
    <row r="29" spans="1:13" ht="13.5" customHeight="1">
      <c r="A29" s="30" t="s">
        <v>180</v>
      </c>
      <c r="B29" s="4">
        <v>1463206</v>
      </c>
      <c r="C29" s="4">
        <v>1464109</v>
      </c>
      <c r="D29" s="4">
        <v>1465423</v>
      </c>
      <c r="E29" s="4">
        <v>1466446</v>
      </c>
      <c r="F29" s="4">
        <v>1467773</v>
      </c>
      <c r="G29" s="4">
        <v>1468586</v>
      </c>
      <c r="H29" s="4">
        <v>1469723</v>
      </c>
      <c r="I29" s="4">
        <v>1470997</v>
      </c>
      <c r="J29" s="4">
        <v>1471783</v>
      </c>
      <c r="K29" s="4">
        <v>1473452</v>
      </c>
      <c r="L29" s="4">
        <v>1474366</v>
      </c>
      <c r="M29" s="4">
        <v>1475505</v>
      </c>
    </row>
    <row r="30" spans="1:13" ht="13.5" customHeight="1">
      <c r="A30" s="30" t="s">
        <v>181</v>
      </c>
      <c r="B30" s="4">
        <v>57640</v>
      </c>
      <c r="C30" s="4">
        <v>57624</v>
      </c>
      <c r="D30" s="4">
        <v>57639</v>
      </c>
      <c r="E30" s="4">
        <v>57701</v>
      </c>
      <c r="F30" s="4">
        <v>57753</v>
      </c>
      <c r="G30" s="4">
        <v>57793</v>
      </c>
      <c r="H30" s="4">
        <v>57866</v>
      </c>
      <c r="I30" s="4">
        <v>57953</v>
      </c>
      <c r="J30" s="4">
        <v>58030</v>
      </c>
      <c r="K30" s="4">
        <v>58129</v>
      </c>
      <c r="L30" s="4">
        <v>58200</v>
      </c>
      <c r="M30" s="4">
        <v>58291</v>
      </c>
    </row>
    <row r="31" spans="1:13" ht="13.5" customHeight="1">
      <c r="A31" s="31" t="s">
        <v>182</v>
      </c>
      <c r="B31" s="4">
        <v>51018</v>
      </c>
      <c r="C31" s="4">
        <v>51033</v>
      </c>
      <c r="D31" s="4">
        <v>51087</v>
      </c>
      <c r="E31" s="4">
        <v>51142</v>
      </c>
      <c r="F31" s="4">
        <v>51203</v>
      </c>
      <c r="G31" s="4">
        <v>51261</v>
      </c>
      <c r="H31" s="4">
        <v>51311</v>
      </c>
      <c r="I31" s="4">
        <v>51392</v>
      </c>
      <c r="J31" s="4">
        <v>51462</v>
      </c>
      <c r="K31" s="4">
        <v>51554</v>
      </c>
      <c r="L31" s="4">
        <v>51637</v>
      </c>
      <c r="M31" s="4">
        <v>51731</v>
      </c>
    </row>
    <row r="32" spans="1:13" ht="13.5" customHeight="1" thickBot="1">
      <c r="A32" s="32" t="s">
        <v>183</v>
      </c>
      <c r="B32" s="4">
        <v>6622</v>
      </c>
      <c r="C32" s="4">
        <v>6591</v>
      </c>
      <c r="D32" s="4">
        <v>6552</v>
      </c>
      <c r="E32" s="4">
        <v>6559</v>
      </c>
      <c r="F32" s="4">
        <v>6550</v>
      </c>
      <c r="G32" s="4">
        <v>6532</v>
      </c>
      <c r="H32" s="4">
        <v>6555</v>
      </c>
      <c r="I32" s="4">
        <v>6561</v>
      </c>
      <c r="J32" s="4">
        <v>6568</v>
      </c>
      <c r="K32" s="4">
        <v>6575</v>
      </c>
      <c r="L32" s="4">
        <v>6563</v>
      </c>
      <c r="M32" s="4">
        <v>6560</v>
      </c>
    </row>
    <row r="33" spans="1:34" ht="12.75" thickTop="1">
      <c r="A33" s="57" t="s">
        <v>185</v>
      </c>
      <c r="B33" s="7">
        <f aca="true" t="shared" si="0" ref="B33:M33">SUM(B34:B37)</f>
        <v>21883309</v>
      </c>
      <c r="C33" s="7">
        <f t="shared" si="0"/>
        <v>21894053</v>
      </c>
      <c r="D33" s="7">
        <f t="shared" si="0"/>
        <v>21908543</v>
      </c>
      <c r="E33" s="7">
        <f t="shared" si="0"/>
        <v>21921743</v>
      </c>
      <c r="F33" s="7">
        <f t="shared" si="0"/>
        <v>21936044</v>
      </c>
      <c r="G33" s="7">
        <f t="shared" si="0"/>
        <v>21950098</v>
      </c>
      <c r="H33" s="7">
        <f t="shared" si="0"/>
        <v>21964849</v>
      </c>
      <c r="I33" s="7">
        <f t="shared" si="0"/>
        <v>21978858</v>
      </c>
      <c r="J33" s="7">
        <f t="shared" si="0"/>
        <v>21990326</v>
      </c>
      <c r="K33" s="7">
        <f t="shared" si="0"/>
        <v>22004098</v>
      </c>
      <c r="L33" s="7">
        <f t="shared" si="0"/>
        <v>22018800</v>
      </c>
      <c r="M33" s="7">
        <f t="shared" si="0"/>
        <v>22034096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2">
      <c r="A34" s="35" t="s">
        <v>186</v>
      </c>
      <c r="B34" s="8">
        <f aca="true" t="shared" si="1" ref="B34:M34">SUM(B$28,B$23:B$24,B$7:B$10)</f>
        <v>9390985</v>
      </c>
      <c r="C34" s="8">
        <f t="shared" si="1"/>
        <v>9397716</v>
      </c>
      <c r="D34" s="8">
        <f t="shared" si="1"/>
        <v>9408211</v>
      </c>
      <c r="E34" s="8">
        <f t="shared" si="1"/>
        <v>9416590</v>
      </c>
      <c r="F34" s="8">
        <f t="shared" si="1"/>
        <v>9425538</v>
      </c>
      <c r="G34" s="8">
        <f t="shared" si="1"/>
        <v>9434423</v>
      </c>
      <c r="H34" s="8">
        <f t="shared" si="1"/>
        <v>9444113</v>
      </c>
      <c r="I34" s="8">
        <f t="shared" si="1"/>
        <v>9453909</v>
      </c>
      <c r="J34" s="8">
        <f t="shared" si="1"/>
        <v>9462310</v>
      </c>
      <c r="K34" s="8">
        <f t="shared" si="1"/>
        <v>9471109</v>
      </c>
      <c r="L34" s="8">
        <f t="shared" si="1"/>
        <v>9479998</v>
      </c>
      <c r="M34" s="8">
        <f t="shared" si="1"/>
        <v>9489451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">
      <c r="A35" s="36" t="s">
        <v>187</v>
      </c>
      <c r="B35" s="8">
        <f aca="true" t="shared" si="2" ref="B35:M35">SUM(B$25,B$11:B$15)</f>
        <v>5544202</v>
      </c>
      <c r="C35" s="8">
        <f t="shared" si="2"/>
        <v>5547079</v>
      </c>
      <c r="D35" s="8">
        <f t="shared" si="2"/>
        <v>5550117</v>
      </c>
      <c r="E35" s="8">
        <f t="shared" si="2"/>
        <v>5553120</v>
      </c>
      <c r="F35" s="8">
        <f t="shared" si="2"/>
        <v>5556561</v>
      </c>
      <c r="G35" s="8">
        <f t="shared" si="2"/>
        <v>5559892</v>
      </c>
      <c r="H35" s="8">
        <f t="shared" si="2"/>
        <v>5563366</v>
      </c>
      <c r="I35" s="8">
        <f t="shared" si="2"/>
        <v>5566757</v>
      </c>
      <c r="J35" s="8">
        <f t="shared" si="2"/>
        <v>5568735</v>
      </c>
      <c r="K35" s="8">
        <f t="shared" si="2"/>
        <v>5571294</v>
      </c>
      <c r="L35" s="8">
        <f t="shared" si="2"/>
        <v>5574616</v>
      </c>
      <c r="M35" s="8">
        <f t="shared" si="2"/>
        <v>5577719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">
      <c r="A36" s="36" t="s">
        <v>188</v>
      </c>
      <c r="B36" s="8">
        <f aca="true" t="shared" si="3" ref="B36:M36">SUM(B$26:B$27,B$29,B$16:B$19,B$22)</f>
        <v>6341753</v>
      </c>
      <c r="C36" s="8">
        <f t="shared" si="3"/>
        <v>6343084</v>
      </c>
      <c r="D36" s="8">
        <f t="shared" si="3"/>
        <v>6344617</v>
      </c>
      <c r="E36" s="8">
        <f t="shared" si="3"/>
        <v>6346786</v>
      </c>
      <c r="F36" s="8">
        <f t="shared" si="3"/>
        <v>6349123</v>
      </c>
      <c r="G36" s="8">
        <f t="shared" si="3"/>
        <v>6351088</v>
      </c>
      <c r="H36" s="8">
        <f t="shared" si="3"/>
        <v>6352978</v>
      </c>
      <c r="I36" s="8">
        <f t="shared" si="3"/>
        <v>6354155</v>
      </c>
      <c r="J36" s="8">
        <f t="shared" si="3"/>
        <v>6355574</v>
      </c>
      <c r="K36" s="8">
        <f t="shared" si="3"/>
        <v>6358086</v>
      </c>
      <c r="L36" s="8">
        <f t="shared" si="3"/>
        <v>6360598</v>
      </c>
      <c r="M36" s="8">
        <f t="shared" si="3"/>
        <v>6363439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2">
      <c r="A37" s="36" t="s">
        <v>189</v>
      </c>
      <c r="B37" s="9">
        <f aca="true" t="shared" si="4" ref="B37:M37">SUM(B$20:B$21)</f>
        <v>606369</v>
      </c>
      <c r="C37" s="9">
        <f t="shared" si="4"/>
        <v>606174</v>
      </c>
      <c r="D37" s="9">
        <f t="shared" si="4"/>
        <v>605598</v>
      </c>
      <c r="E37" s="9">
        <f t="shared" si="4"/>
        <v>605247</v>
      </c>
      <c r="F37" s="9">
        <f t="shared" si="4"/>
        <v>604822</v>
      </c>
      <c r="G37" s="9">
        <f t="shared" si="4"/>
        <v>604695</v>
      </c>
      <c r="H37" s="9">
        <f t="shared" si="4"/>
        <v>604392</v>
      </c>
      <c r="I37" s="9">
        <f t="shared" si="4"/>
        <v>604037</v>
      </c>
      <c r="J37" s="9">
        <f t="shared" si="4"/>
        <v>603707</v>
      </c>
      <c r="K37" s="9">
        <f t="shared" si="4"/>
        <v>603609</v>
      </c>
      <c r="L37" s="9">
        <f t="shared" si="4"/>
        <v>603588</v>
      </c>
      <c r="M37" s="9">
        <f t="shared" si="4"/>
        <v>603487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L55"/>
  <sheetViews>
    <sheetView workbookViewId="0" topLeftCell="A1">
      <selection activeCell="A39" sqref="A39"/>
    </sheetView>
  </sheetViews>
  <sheetFormatPr defaultColWidth="9.33203125" defaultRowHeight="12"/>
  <cols>
    <col min="1" max="1" width="25.16015625" style="2" customWidth="1"/>
    <col min="2" max="13" width="11.83203125" style="1" customWidth="1"/>
    <col min="14" max="16384" width="9.33203125" style="1" customWidth="1"/>
  </cols>
  <sheetData>
    <row r="1" spans="1:13" s="2" customFormat="1" ht="17.25" customHeight="1">
      <c r="A1" s="74" t="s">
        <v>254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6" customFormat="1" ht="22.5" customHeight="1">
      <c r="A2" s="51" t="s">
        <v>215</v>
      </c>
      <c r="B2" s="45" t="s">
        <v>249</v>
      </c>
      <c r="C2" s="45" t="s">
        <v>250</v>
      </c>
      <c r="D2" s="45" t="s">
        <v>20</v>
      </c>
      <c r="E2" s="45" t="s">
        <v>21</v>
      </c>
      <c r="F2" s="45" t="s">
        <v>22</v>
      </c>
      <c r="G2" s="45" t="s">
        <v>23</v>
      </c>
      <c r="H2" s="45" t="s">
        <v>24</v>
      </c>
      <c r="I2" s="45" t="s">
        <v>25</v>
      </c>
      <c r="J2" s="45" t="s">
        <v>26</v>
      </c>
      <c r="K2" s="45" t="s">
        <v>27</v>
      </c>
      <c r="L2" s="45" t="s">
        <v>28</v>
      </c>
      <c r="M2" s="45" t="s">
        <v>29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21758588</v>
      </c>
      <c r="C4" s="4">
        <v>21772205</v>
      </c>
      <c r="D4" s="4">
        <v>21787718</v>
      </c>
      <c r="E4" s="4">
        <v>21802054</v>
      </c>
      <c r="F4" s="4">
        <v>21817017</v>
      </c>
      <c r="G4" s="4">
        <v>21833772</v>
      </c>
      <c r="H4" s="4">
        <v>21850591</v>
      </c>
      <c r="I4" s="4">
        <v>21868153</v>
      </c>
      <c r="J4" s="4">
        <v>21883212</v>
      </c>
      <c r="K4" s="4">
        <v>21897679</v>
      </c>
      <c r="L4" s="4">
        <v>21912103</v>
      </c>
      <c r="M4" s="4">
        <v>21928591</v>
      </c>
    </row>
    <row r="5" spans="1:13" ht="13.5" customHeight="1">
      <c r="A5" s="30" t="s">
        <v>156</v>
      </c>
      <c r="B5" s="4">
        <v>21699062</v>
      </c>
      <c r="C5" s="4">
        <v>21712605</v>
      </c>
      <c r="D5" s="4">
        <v>21728436</v>
      </c>
      <c r="E5" s="4">
        <v>21742892</v>
      </c>
      <c r="F5" s="4">
        <v>21758023</v>
      </c>
      <c r="G5" s="4">
        <v>21775441</v>
      </c>
      <c r="H5" s="4">
        <v>21792541</v>
      </c>
      <c r="I5" s="4">
        <v>21810127</v>
      </c>
      <c r="J5" s="4">
        <v>21825262</v>
      </c>
      <c r="K5" s="4">
        <v>21839779</v>
      </c>
      <c r="L5" s="4">
        <v>21854273</v>
      </c>
      <c r="M5" s="4">
        <v>21870876</v>
      </c>
    </row>
    <row r="6" spans="1:13" ht="13.5" customHeight="1">
      <c r="A6" s="30" t="s">
        <v>157</v>
      </c>
      <c r="B6" s="4">
        <v>17660138</v>
      </c>
      <c r="C6" s="4">
        <v>17665046</v>
      </c>
      <c r="D6" s="4">
        <v>17674275</v>
      </c>
      <c r="E6" s="4">
        <v>17683724</v>
      </c>
      <c r="F6" s="4">
        <v>17693130</v>
      </c>
      <c r="G6" s="4">
        <v>17698831</v>
      </c>
      <c r="H6" s="4">
        <v>17707875</v>
      </c>
      <c r="I6" s="4">
        <v>17720889</v>
      </c>
      <c r="J6" s="4">
        <v>17732553</v>
      </c>
      <c r="K6" s="4">
        <v>17743802</v>
      </c>
      <c r="L6" s="4">
        <v>17753712</v>
      </c>
      <c r="M6" s="4">
        <v>17768635</v>
      </c>
    </row>
    <row r="7" spans="1:13" ht="13.5" customHeight="1">
      <c r="A7" s="31" t="s">
        <v>158</v>
      </c>
      <c r="B7" s="4">
        <v>3423966</v>
      </c>
      <c r="C7" s="4">
        <v>3427995</v>
      </c>
      <c r="D7" s="4">
        <v>3431846</v>
      </c>
      <c r="E7" s="4">
        <v>3435477</v>
      </c>
      <c r="F7" s="4">
        <v>3439484</v>
      </c>
      <c r="G7" s="4">
        <v>3440211</v>
      </c>
      <c r="H7" s="4">
        <v>3442569</v>
      </c>
      <c r="I7" s="4">
        <v>3446373</v>
      </c>
      <c r="J7" s="4">
        <v>3449580</v>
      </c>
      <c r="K7" s="4">
        <v>3452474</v>
      </c>
      <c r="L7" s="4">
        <v>3454233</v>
      </c>
      <c r="M7" s="4">
        <v>3459624</v>
      </c>
    </row>
    <row r="8" spans="1:13" ht="13.5" customHeight="1">
      <c r="A8" s="31" t="s">
        <v>159</v>
      </c>
      <c r="B8" s="4">
        <v>466682</v>
      </c>
      <c r="C8" s="4">
        <v>466301</v>
      </c>
      <c r="D8" s="4">
        <v>466047</v>
      </c>
      <c r="E8" s="4">
        <v>466056</v>
      </c>
      <c r="F8" s="4">
        <v>466109</v>
      </c>
      <c r="G8" s="4">
        <v>466001</v>
      </c>
      <c r="H8" s="4">
        <v>465825</v>
      </c>
      <c r="I8" s="4">
        <v>465747</v>
      </c>
      <c r="J8" s="4">
        <v>465723</v>
      </c>
      <c r="K8" s="4">
        <v>465660</v>
      </c>
      <c r="L8" s="4">
        <v>465684</v>
      </c>
      <c r="M8" s="4">
        <v>465627</v>
      </c>
    </row>
    <row r="9" spans="1:13" ht="13.5" customHeight="1">
      <c r="A9" s="31" t="s">
        <v>160</v>
      </c>
      <c r="B9" s="4">
        <v>1616691</v>
      </c>
      <c r="C9" s="4">
        <v>1619514</v>
      </c>
      <c r="D9" s="4">
        <v>1622775</v>
      </c>
      <c r="E9" s="4">
        <v>1625680</v>
      </c>
      <c r="F9" s="4">
        <v>1628391</v>
      </c>
      <c r="G9" s="4">
        <v>1632365</v>
      </c>
      <c r="H9" s="4">
        <v>1635679</v>
      </c>
      <c r="I9" s="4">
        <v>1639605</v>
      </c>
      <c r="J9" s="4">
        <v>1643005</v>
      </c>
      <c r="K9" s="4">
        <v>1645359</v>
      </c>
      <c r="L9" s="4">
        <v>1647652</v>
      </c>
      <c r="M9" s="4">
        <v>1650984</v>
      </c>
    </row>
    <row r="10" spans="1:13" ht="13.5" customHeight="1">
      <c r="A10" s="31" t="s">
        <v>161</v>
      </c>
      <c r="B10" s="4">
        <v>422202</v>
      </c>
      <c r="C10" s="4">
        <v>423093</v>
      </c>
      <c r="D10" s="4">
        <v>423536</v>
      </c>
      <c r="E10" s="4">
        <v>423979</v>
      </c>
      <c r="F10" s="4">
        <v>424371</v>
      </c>
      <c r="G10" s="4">
        <v>424844</v>
      </c>
      <c r="H10" s="4">
        <v>425348</v>
      </c>
      <c r="I10" s="4">
        <v>425994</v>
      </c>
      <c r="J10" s="4">
        <v>426544</v>
      </c>
      <c r="K10" s="4">
        <v>427098</v>
      </c>
      <c r="L10" s="4">
        <v>427517</v>
      </c>
      <c r="M10" s="4">
        <v>427980</v>
      </c>
    </row>
    <row r="11" spans="1:13" ht="13.5" customHeight="1">
      <c r="A11" s="31" t="s">
        <v>162</v>
      </c>
      <c r="B11" s="4">
        <v>560685</v>
      </c>
      <c r="C11" s="4">
        <v>560430</v>
      </c>
      <c r="D11" s="4">
        <v>560118</v>
      </c>
      <c r="E11" s="4">
        <v>559907</v>
      </c>
      <c r="F11" s="4">
        <v>559857</v>
      </c>
      <c r="G11" s="4">
        <v>559693</v>
      </c>
      <c r="H11" s="4">
        <v>559445</v>
      </c>
      <c r="I11" s="4">
        <v>559446</v>
      </c>
      <c r="J11" s="4">
        <v>559477</v>
      </c>
      <c r="K11" s="4">
        <v>559729</v>
      </c>
      <c r="L11" s="4">
        <v>559892</v>
      </c>
      <c r="M11" s="4">
        <v>559858</v>
      </c>
    </row>
    <row r="12" spans="1:13" ht="13.5" customHeight="1">
      <c r="A12" s="31" t="s">
        <v>163</v>
      </c>
      <c r="B12" s="4">
        <v>1448857</v>
      </c>
      <c r="C12" s="4">
        <v>1449719</v>
      </c>
      <c r="D12" s="4">
        <v>1451865</v>
      </c>
      <c r="E12" s="4">
        <v>1453434</v>
      </c>
      <c r="F12" s="4">
        <v>1455020</v>
      </c>
      <c r="G12" s="4">
        <v>1457475</v>
      </c>
      <c r="H12" s="4">
        <v>1459427</v>
      </c>
      <c r="I12" s="4">
        <v>1461474</v>
      </c>
      <c r="J12" s="4">
        <v>1463032</v>
      </c>
      <c r="K12" s="4">
        <v>1464200</v>
      </c>
      <c r="L12" s="4">
        <v>1465809</v>
      </c>
      <c r="M12" s="4">
        <v>1467579</v>
      </c>
    </row>
    <row r="13" spans="1:13" ht="13.5" customHeight="1">
      <c r="A13" s="31" t="s">
        <v>164</v>
      </c>
      <c r="B13" s="4">
        <v>1298468</v>
      </c>
      <c r="C13" s="4">
        <v>1299865</v>
      </c>
      <c r="D13" s="4">
        <v>1299892</v>
      </c>
      <c r="E13" s="4">
        <v>1299865</v>
      </c>
      <c r="F13" s="4">
        <v>1299324</v>
      </c>
      <c r="G13" s="4">
        <v>1298767</v>
      </c>
      <c r="H13" s="4">
        <v>1298952</v>
      </c>
      <c r="I13" s="4">
        <v>1299350</v>
      </c>
      <c r="J13" s="4">
        <v>1299693</v>
      </c>
      <c r="K13" s="4">
        <v>1300354</v>
      </c>
      <c r="L13" s="4">
        <v>1301121</v>
      </c>
      <c r="M13" s="4">
        <v>1301467</v>
      </c>
    </row>
    <row r="14" spans="1:13" ht="13.5" customHeight="1">
      <c r="A14" s="31" t="s">
        <v>165</v>
      </c>
      <c r="B14" s="4">
        <v>546873</v>
      </c>
      <c r="C14" s="4">
        <v>546455</v>
      </c>
      <c r="D14" s="4">
        <v>546316</v>
      </c>
      <c r="E14" s="4">
        <v>546175</v>
      </c>
      <c r="F14" s="4">
        <v>546059</v>
      </c>
      <c r="G14" s="4">
        <v>545710</v>
      </c>
      <c r="H14" s="4">
        <v>545540</v>
      </c>
      <c r="I14" s="4">
        <v>545695</v>
      </c>
      <c r="J14" s="4">
        <v>545648</v>
      </c>
      <c r="K14" s="4">
        <v>545790</v>
      </c>
      <c r="L14" s="4">
        <v>545856</v>
      </c>
      <c r="M14" s="4">
        <v>545874</v>
      </c>
    </row>
    <row r="15" spans="1:13" ht="13.5" customHeight="1">
      <c r="A15" s="31" t="s">
        <v>166</v>
      </c>
      <c r="B15" s="4">
        <v>752069</v>
      </c>
      <c r="C15" s="4">
        <v>754221</v>
      </c>
      <c r="D15" s="4">
        <v>752619</v>
      </c>
      <c r="E15" s="4">
        <v>752019</v>
      </c>
      <c r="F15" s="4">
        <v>751616</v>
      </c>
      <c r="G15" s="4">
        <v>750722</v>
      </c>
      <c r="H15" s="4">
        <v>750333</v>
      </c>
      <c r="I15" s="4">
        <v>749910</v>
      </c>
      <c r="J15" s="4">
        <v>749656</v>
      </c>
      <c r="K15" s="4">
        <v>749423</v>
      </c>
      <c r="L15" s="4">
        <v>749503</v>
      </c>
      <c r="M15" s="4">
        <v>748995</v>
      </c>
    </row>
    <row r="16" spans="1:13" ht="13.5" customHeight="1">
      <c r="A16" s="31" t="s">
        <v>167</v>
      </c>
      <c r="B16" s="4">
        <v>567756</v>
      </c>
      <c r="C16" s="4">
        <v>568508</v>
      </c>
      <c r="D16" s="4">
        <v>568134</v>
      </c>
      <c r="E16" s="4">
        <v>567682</v>
      </c>
      <c r="F16" s="4">
        <v>567290</v>
      </c>
      <c r="G16" s="4">
        <v>565878</v>
      </c>
      <c r="H16" s="4">
        <v>565738</v>
      </c>
      <c r="I16" s="4">
        <v>565700</v>
      </c>
      <c r="J16" s="4">
        <v>565584</v>
      </c>
      <c r="K16" s="4">
        <v>565694</v>
      </c>
      <c r="L16" s="4">
        <v>565916</v>
      </c>
      <c r="M16" s="4">
        <v>565733</v>
      </c>
    </row>
    <row r="17" spans="1:13" ht="13.5" customHeight="1">
      <c r="A17" s="31" t="s">
        <v>168</v>
      </c>
      <c r="B17" s="4">
        <v>1096600</v>
      </c>
      <c r="C17" s="4">
        <v>1096838</v>
      </c>
      <c r="D17" s="4">
        <v>1096462</v>
      </c>
      <c r="E17" s="4">
        <v>1096785</v>
      </c>
      <c r="F17" s="4">
        <v>1097258</v>
      </c>
      <c r="G17" s="4">
        <v>1097672</v>
      </c>
      <c r="H17" s="4">
        <v>1098275</v>
      </c>
      <c r="I17" s="4">
        <v>1098865</v>
      </c>
      <c r="J17" s="4">
        <v>1099251</v>
      </c>
      <c r="K17" s="4">
        <v>1099673</v>
      </c>
      <c r="L17" s="4">
        <v>1100078</v>
      </c>
      <c r="M17" s="4">
        <v>1100270</v>
      </c>
    </row>
    <row r="18" spans="1:13" ht="13.5" customHeight="1">
      <c r="A18" s="31" t="s">
        <v>169</v>
      </c>
      <c r="B18" s="4">
        <v>1226845</v>
      </c>
      <c r="C18" s="4">
        <v>1222400</v>
      </c>
      <c r="D18" s="4">
        <v>1222724</v>
      </c>
      <c r="E18" s="4">
        <v>1222600</v>
      </c>
      <c r="F18" s="4">
        <v>1222190</v>
      </c>
      <c r="G18" s="4">
        <v>1223253</v>
      </c>
      <c r="H18" s="4">
        <v>1223779</v>
      </c>
      <c r="I18" s="4">
        <v>1223986</v>
      </c>
      <c r="J18" s="4">
        <v>1224610</v>
      </c>
      <c r="K18" s="4">
        <v>1225276</v>
      </c>
      <c r="L18" s="4">
        <v>1225533</v>
      </c>
      <c r="M18" s="4">
        <v>1227072</v>
      </c>
    </row>
    <row r="19" spans="1:13" ht="13.5" customHeight="1">
      <c r="A19" s="31" t="s">
        <v>170</v>
      </c>
      <c r="B19" s="4">
        <v>913672</v>
      </c>
      <c r="C19" s="4">
        <v>912886</v>
      </c>
      <c r="D19" s="4">
        <v>912639</v>
      </c>
      <c r="E19" s="4">
        <v>912370</v>
      </c>
      <c r="F19" s="4">
        <v>912155</v>
      </c>
      <c r="G19" s="4">
        <v>911155</v>
      </c>
      <c r="H19" s="4">
        <v>910770</v>
      </c>
      <c r="I19" s="4">
        <v>910477</v>
      </c>
      <c r="J19" s="4">
        <v>910535</v>
      </c>
      <c r="K19" s="4">
        <v>910513</v>
      </c>
      <c r="L19" s="4">
        <v>910709</v>
      </c>
      <c r="M19" s="4">
        <v>910540</v>
      </c>
    </row>
    <row r="20" spans="1:13" ht="13.5" customHeight="1">
      <c r="A20" s="31" t="s">
        <v>171</v>
      </c>
      <c r="B20" s="4">
        <v>252985</v>
      </c>
      <c r="C20" s="4">
        <v>253051</v>
      </c>
      <c r="D20" s="4">
        <v>252645</v>
      </c>
      <c r="E20" s="4">
        <v>252298</v>
      </c>
      <c r="F20" s="4">
        <v>252075</v>
      </c>
      <c r="G20" s="4">
        <v>251486</v>
      </c>
      <c r="H20" s="4">
        <v>251115</v>
      </c>
      <c r="I20" s="4">
        <v>250636</v>
      </c>
      <c r="J20" s="4">
        <v>250190</v>
      </c>
      <c r="K20" s="4">
        <v>250015</v>
      </c>
      <c r="L20" s="4">
        <v>249968</v>
      </c>
      <c r="M20" s="4">
        <v>249937</v>
      </c>
    </row>
    <row r="21" spans="1:13" ht="13.5" customHeight="1">
      <c r="A21" s="31" t="s">
        <v>172</v>
      </c>
      <c r="B21" s="4">
        <v>358259</v>
      </c>
      <c r="C21" s="4">
        <v>357811</v>
      </c>
      <c r="D21" s="4">
        <v>357511</v>
      </c>
      <c r="E21" s="4">
        <v>357332</v>
      </c>
      <c r="F21" s="4">
        <v>357235</v>
      </c>
      <c r="G21" s="4">
        <v>356971</v>
      </c>
      <c r="H21" s="4">
        <v>356836</v>
      </c>
      <c r="I21" s="4">
        <v>356727</v>
      </c>
      <c r="J21" s="4">
        <v>356668</v>
      </c>
      <c r="K21" s="4">
        <v>356719</v>
      </c>
      <c r="L21" s="4">
        <v>356653</v>
      </c>
      <c r="M21" s="4">
        <v>356601</v>
      </c>
    </row>
    <row r="22" spans="1:13" ht="13.5" customHeight="1">
      <c r="A22" s="31" t="s">
        <v>173</v>
      </c>
      <c r="B22" s="4">
        <v>91244</v>
      </c>
      <c r="C22" s="4">
        <v>91998</v>
      </c>
      <c r="D22" s="4">
        <v>91755</v>
      </c>
      <c r="E22" s="4">
        <v>91508</v>
      </c>
      <c r="F22" s="4">
        <v>91122</v>
      </c>
      <c r="G22" s="4">
        <v>90128</v>
      </c>
      <c r="H22" s="4">
        <v>89774</v>
      </c>
      <c r="I22" s="4">
        <v>89581</v>
      </c>
      <c r="J22" s="4">
        <v>89565</v>
      </c>
      <c r="K22" s="4">
        <v>89584</v>
      </c>
      <c r="L22" s="4">
        <v>89588</v>
      </c>
      <c r="M22" s="4">
        <v>89463</v>
      </c>
    </row>
    <row r="23" spans="1:13" ht="13.5" customHeight="1">
      <c r="A23" s="31" t="s">
        <v>174</v>
      </c>
      <c r="B23" s="4">
        <v>379543</v>
      </c>
      <c r="C23" s="4">
        <v>378935</v>
      </c>
      <c r="D23" s="4">
        <v>379200</v>
      </c>
      <c r="E23" s="4">
        <v>379613</v>
      </c>
      <c r="F23" s="4">
        <v>379869</v>
      </c>
      <c r="G23" s="4">
        <v>380298</v>
      </c>
      <c r="H23" s="4">
        <v>380656</v>
      </c>
      <c r="I23" s="4">
        <v>381020</v>
      </c>
      <c r="J23" s="4">
        <v>381336</v>
      </c>
      <c r="K23" s="4">
        <v>381542</v>
      </c>
      <c r="L23" s="4">
        <v>381695</v>
      </c>
      <c r="M23" s="4">
        <v>382118</v>
      </c>
    </row>
    <row r="24" spans="1:13" ht="13.5" customHeight="1">
      <c r="A24" s="31" t="s">
        <v>175</v>
      </c>
      <c r="B24" s="4">
        <v>352136</v>
      </c>
      <c r="C24" s="4">
        <v>352110</v>
      </c>
      <c r="D24" s="4">
        <v>352528</v>
      </c>
      <c r="E24" s="4">
        <v>353004</v>
      </c>
      <c r="F24" s="4">
        <v>353467</v>
      </c>
      <c r="G24" s="4">
        <v>353852</v>
      </c>
      <c r="H24" s="4">
        <v>354267</v>
      </c>
      <c r="I24" s="4">
        <v>354592</v>
      </c>
      <c r="J24" s="4">
        <v>355064</v>
      </c>
      <c r="K24" s="4">
        <v>355450</v>
      </c>
      <c r="L24" s="4">
        <v>355802</v>
      </c>
      <c r="M24" s="4">
        <v>356243</v>
      </c>
    </row>
    <row r="25" spans="1:13" ht="13.5" customHeight="1">
      <c r="A25" s="31" t="s">
        <v>176</v>
      </c>
      <c r="B25" s="4">
        <v>903480</v>
      </c>
      <c r="C25" s="4">
        <v>904279</v>
      </c>
      <c r="D25" s="4">
        <v>905896</v>
      </c>
      <c r="E25" s="4">
        <v>907360</v>
      </c>
      <c r="F25" s="4">
        <v>908859</v>
      </c>
      <c r="G25" s="4">
        <v>909800</v>
      </c>
      <c r="H25" s="4">
        <v>910899</v>
      </c>
      <c r="I25" s="4">
        <v>912647</v>
      </c>
      <c r="J25" s="4">
        <v>913960</v>
      </c>
      <c r="K25" s="4">
        <v>915402</v>
      </c>
      <c r="L25" s="4">
        <v>916279</v>
      </c>
      <c r="M25" s="4">
        <v>917788</v>
      </c>
    </row>
    <row r="26" spans="1:13" ht="13.5" customHeight="1">
      <c r="A26" s="31" t="s">
        <v>177</v>
      </c>
      <c r="B26" s="4">
        <v>262891</v>
      </c>
      <c r="C26" s="4">
        <v>261915</v>
      </c>
      <c r="D26" s="4">
        <v>262200</v>
      </c>
      <c r="E26" s="4">
        <v>262455</v>
      </c>
      <c r="F26" s="4">
        <v>262681</v>
      </c>
      <c r="G26" s="4">
        <v>263074</v>
      </c>
      <c r="H26" s="4">
        <v>262947</v>
      </c>
      <c r="I26" s="4">
        <v>262983</v>
      </c>
      <c r="J26" s="4">
        <v>263019</v>
      </c>
      <c r="K26" s="4">
        <v>262955</v>
      </c>
      <c r="L26" s="4">
        <v>262960</v>
      </c>
      <c r="M26" s="4">
        <v>263050</v>
      </c>
    </row>
    <row r="27" spans="1:13" ht="13.5" customHeight="1">
      <c r="A27" s="31" t="s">
        <v>178</v>
      </c>
      <c r="B27" s="4">
        <v>718234</v>
      </c>
      <c r="C27" s="4">
        <v>716722</v>
      </c>
      <c r="D27" s="4">
        <v>717567</v>
      </c>
      <c r="E27" s="4">
        <v>718125</v>
      </c>
      <c r="F27" s="4">
        <v>718698</v>
      </c>
      <c r="G27" s="4">
        <v>719476</v>
      </c>
      <c r="H27" s="4">
        <v>719701</v>
      </c>
      <c r="I27" s="4">
        <v>720081</v>
      </c>
      <c r="J27" s="4">
        <v>720413</v>
      </c>
      <c r="K27" s="4">
        <v>720892</v>
      </c>
      <c r="L27" s="4">
        <v>721264</v>
      </c>
      <c r="M27" s="4">
        <v>721832</v>
      </c>
    </row>
    <row r="28" spans="1:13" ht="13.5" customHeight="1">
      <c r="A28" s="30" t="s">
        <v>179</v>
      </c>
      <c r="B28" s="4">
        <v>2600118</v>
      </c>
      <c r="C28" s="4">
        <v>2601042</v>
      </c>
      <c r="D28" s="4">
        <v>2605761</v>
      </c>
      <c r="E28" s="4">
        <v>2608827</v>
      </c>
      <c r="F28" s="4">
        <v>2612246</v>
      </c>
      <c r="G28" s="4">
        <v>2622171</v>
      </c>
      <c r="H28" s="4">
        <v>2628310</v>
      </c>
      <c r="I28" s="4">
        <v>2631230</v>
      </c>
      <c r="J28" s="4">
        <v>2633363</v>
      </c>
      <c r="K28" s="4">
        <v>2635524</v>
      </c>
      <c r="L28" s="4">
        <v>2638565</v>
      </c>
      <c r="M28" s="4">
        <v>2639939</v>
      </c>
    </row>
    <row r="29" spans="1:13" ht="13.5" customHeight="1">
      <c r="A29" s="30" t="s">
        <v>180</v>
      </c>
      <c r="B29" s="4">
        <v>1438806</v>
      </c>
      <c r="C29" s="4">
        <v>1446517</v>
      </c>
      <c r="D29" s="4">
        <v>1448400</v>
      </c>
      <c r="E29" s="4">
        <v>1450341</v>
      </c>
      <c r="F29" s="4">
        <v>1452647</v>
      </c>
      <c r="G29" s="4">
        <v>1454439</v>
      </c>
      <c r="H29" s="4">
        <v>1456356</v>
      </c>
      <c r="I29" s="4">
        <v>1458008</v>
      </c>
      <c r="J29" s="4">
        <v>1459346</v>
      </c>
      <c r="K29" s="4">
        <v>1460453</v>
      </c>
      <c r="L29" s="4">
        <v>1461996</v>
      </c>
      <c r="M29" s="4">
        <v>1462302</v>
      </c>
    </row>
    <row r="30" spans="1:13" ht="13.5" customHeight="1">
      <c r="A30" s="30" t="s">
        <v>181</v>
      </c>
      <c r="B30" s="4">
        <v>59526</v>
      </c>
      <c r="C30" s="4">
        <v>59600</v>
      </c>
      <c r="D30" s="4">
        <v>59282</v>
      </c>
      <c r="E30" s="4">
        <v>59162</v>
      </c>
      <c r="F30" s="4">
        <v>58994</v>
      </c>
      <c r="G30" s="4">
        <v>58331</v>
      </c>
      <c r="H30" s="4">
        <v>58050</v>
      </c>
      <c r="I30" s="4">
        <v>58026</v>
      </c>
      <c r="J30" s="4">
        <v>57950</v>
      </c>
      <c r="K30" s="4">
        <v>57900</v>
      </c>
      <c r="L30" s="4">
        <v>57830</v>
      </c>
      <c r="M30" s="4">
        <v>57715</v>
      </c>
    </row>
    <row r="31" spans="1:13" ht="13.5" customHeight="1">
      <c r="A31" s="31" t="s">
        <v>182</v>
      </c>
      <c r="B31" s="4">
        <v>51245</v>
      </c>
      <c r="C31" s="4">
        <v>51142</v>
      </c>
      <c r="D31" s="4">
        <v>51104</v>
      </c>
      <c r="E31" s="4">
        <v>51092</v>
      </c>
      <c r="F31" s="4">
        <v>51055</v>
      </c>
      <c r="G31" s="4">
        <v>51062</v>
      </c>
      <c r="H31" s="4">
        <v>51078</v>
      </c>
      <c r="I31" s="4">
        <v>51140</v>
      </c>
      <c r="J31" s="4">
        <v>51132</v>
      </c>
      <c r="K31" s="4">
        <v>51131</v>
      </c>
      <c r="L31" s="4">
        <v>51102</v>
      </c>
      <c r="M31" s="4">
        <v>51060</v>
      </c>
    </row>
    <row r="32" spans="1:13" ht="13.5" customHeight="1" thickBot="1">
      <c r="A32" s="32" t="s">
        <v>183</v>
      </c>
      <c r="B32" s="4">
        <v>8281</v>
      </c>
      <c r="C32" s="4">
        <v>8458</v>
      </c>
      <c r="D32" s="4">
        <v>8178</v>
      </c>
      <c r="E32" s="4">
        <v>8070</v>
      </c>
      <c r="F32" s="4">
        <v>7939</v>
      </c>
      <c r="G32" s="4">
        <v>7269</v>
      </c>
      <c r="H32" s="4">
        <v>6972</v>
      </c>
      <c r="I32" s="4">
        <v>6886</v>
      </c>
      <c r="J32" s="4">
        <v>6818</v>
      </c>
      <c r="K32" s="4">
        <v>6769</v>
      </c>
      <c r="L32" s="4">
        <v>6728</v>
      </c>
      <c r="M32" s="4">
        <v>6655</v>
      </c>
    </row>
    <row r="33" spans="1:38" ht="12.75" thickTop="1">
      <c r="A33" s="57" t="s">
        <v>185</v>
      </c>
      <c r="B33" s="7">
        <f aca="true" t="shared" si="0" ref="B33:M33">SUM(B34:B37)</f>
        <v>21699062</v>
      </c>
      <c r="C33" s="7">
        <f t="shared" si="0"/>
        <v>21712605</v>
      </c>
      <c r="D33" s="7">
        <f t="shared" si="0"/>
        <v>21728436</v>
      </c>
      <c r="E33" s="7">
        <f t="shared" si="0"/>
        <v>21742892</v>
      </c>
      <c r="F33" s="7">
        <f t="shared" si="0"/>
        <v>21758023</v>
      </c>
      <c r="G33" s="7">
        <f t="shared" si="0"/>
        <v>21775441</v>
      </c>
      <c r="H33" s="7">
        <f t="shared" si="0"/>
        <v>21792541</v>
      </c>
      <c r="I33" s="7">
        <f t="shared" si="0"/>
        <v>21810127</v>
      </c>
      <c r="J33" s="7">
        <f t="shared" si="0"/>
        <v>21825262</v>
      </c>
      <c r="K33" s="7">
        <f t="shared" si="0"/>
        <v>21839779</v>
      </c>
      <c r="L33" s="7">
        <f t="shared" si="0"/>
        <v>21854273</v>
      </c>
      <c r="M33" s="7">
        <f t="shared" si="0"/>
        <v>21870876</v>
      </c>
      <c r="N33" s="10">
        <f>M33/'1997'!M33*100-100</f>
        <v>0.864996848268035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9261338</v>
      </c>
      <c r="C34" s="8">
        <f t="shared" si="1"/>
        <v>9268990</v>
      </c>
      <c r="D34" s="8">
        <f t="shared" si="1"/>
        <v>9281693</v>
      </c>
      <c r="E34" s="8">
        <f t="shared" si="1"/>
        <v>9292636</v>
      </c>
      <c r="F34" s="8">
        <f t="shared" si="1"/>
        <v>9303937</v>
      </c>
      <c r="G34" s="8">
        <f t="shared" si="1"/>
        <v>9319742</v>
      </c>
      <c r="H34" s="8">
        <f t="shared" si="1"/>
        <v>9332654</v>
      </c>
      <c r="I34" s="8">
        <f t="shared" si="1"/>
        <v>9344561</v>
      </c>
      <c r="J34" s="8">
        <f t="shared" si="1"/>
        <v>9354615</v>
      </c>
      <c r="K34" s="8">
        <f t="shared" si="1"/>
        <v>9363107</v>
      </c>
      <c r="L34" s="8">
        <f t="shared" si="1"/>
        <v>9371148</v>
      </c>
      <c r="M34" s="8">
        <f t="shared" si="1"/>
        <v>9382515</v>
      </c>
      <c r="N34" s="10">
        <f>M34/'1997'!M34*100-100</f>
        <v>1.39978491283847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5510432</v>
      </c>
      <c r="C35" s="8">
        <f t="shared" si="2"/>
        <v>5514969</v>
      </c>
      <c r="D35" s="8">
        <f t="shared" si="2"/>
        <v>5516706</v>
      </c>
      <c r="E35" s="8">
        <f t="shared" si="2"/>
        <v>5518760</v>
      </c>
      <c r="F35" s="8">
        <f t="shared" si="2"/>
        <v>5520735</v>
      </c>
      <c r="G35" s="8">
        <f t="shared" si="2"/>
        <v>5522167</v>
      </c>
      <c r="H35" s="8">
        <f t="shared" si="2"/>
        <v>5524596</v>
      </c>
      <c r="I35" s="8">
        <f t="shared" si="2"/>
        <v>5528522</v>
      </c>
      <c r="J35" s="8">
        <f t="shared" si="2"/>
        <v>5531466</v>
      </c>
      <c r="K35" s="8">
        <f t="shared" si="2"/>
        <v>5534898</v>
      </c>
      <c r="L35" s="8">
        <f t="shared" si="2"/>
        <v>5538460</v>
      </c>
      <c r="M35" s="8">
        <f t="shared" si="2"/>
        <v>5541561</v>
      </c>
      <c r="N35" s="10">
        <f>M35/'1997'!M35*100-100</f>
        <v>0.6379995750422722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6316048</v>
      </c>
      <c r="C36" s="8">
        <f t="shared" si="3"/>
        <v>6317784</v>
      </c>
      <c r="D36" s="8">
        <f t="shared" si="3"/>
        <v>6319881</v>
      </c>
      <c r="E36" s="8">
        <f t="shared" si="3"/>
        <v>6321866</v>
      </c>
      <c r="F36" s="8">
        <f t="shared" si="3"/>
        <v>6324041</v>
      </c>
      <c r="G36" s="8">
        <f t="shared" si="3"/>
        <v>6325075</v>
      </c>
      <c r="H36" s="8">
        <f t="shared" si="3"/>
        <v>6327340</v>
      </c>
      <c r="I36" s="8">
        <f t="shared" si="3"/>
        <v>6329681</v>
      </c>
      <c r="J36" s="8">
        <f t="shared" si="3"/>
        <v>6332323</v>
      </c>
      <c r="K36" s="8">
        <f t="shared" si="3"/>
        <v>6335040</v>
      </c>
      <c r="L36" s="8">
        <f t="shared" si="3"/>
        <v>6338044</v>
      </c>
      <c r="M36" s="8">
        <f t="shared" si="3"/>
        <v>6340262</v>
      </c>
      <c r="N36" s="10">
        <f>M36/'1997'!M36*100-100</f>
        <v>0.43479817399973797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611244</v>
      </c>
      <c r="C37" s="9">
        <f t="shared" si="4"/>
        <v>610862</v>
      </c>
      <c r="D37" s="9">
        <f t="shared" si="4"/>
        <v>610156</v>
      </c>
      <c r="E37" s="9">
        <f t="shared" si="4"/>
        <v>609630</v>
      </c>
      <c r="F37" s="9">
        <f t="shared" si="4"/>
        <v>609310</v>
      </c>
      <c r="G37" s="9">
        <f t="shared" si="4"/>
        <v>608457</v>
      </c>
      <c r="H37" s="9">
        <f t="shared" si="4"/>
        <v>607951</v>
      </c>
      <c r="I37" s="9">
        <f t="shared" si="4"/>
        <v>607363</v>
      </c>
      <c r="J37" s="9">
        <f t="shared" si="4"/>
        <v>606858</v>
      </c>
      <c r="K37" s="9">
        <f t="shared" si="4"/>
        <v>606734</v>
      </c>
      <c r="L37" s="9">
        <f t="shared" si="4"/>
        <v>606621</v>
      </c>
      <c r="M37" s="9">
        <f t="shared" si="4"/>
        <v>606538</v>
      </c>
      <c r="N37" s="10">
        <f>M37/'1997'!M37*100-100</f>
        <v>-0.7431117744186935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陳巧華</cp:lastModifiedBy>
  <cp:lastPrinted>2002-10-30T10:24:32Z</cp:lastPrinted>
  <dcterms:created xsi:type="dcterms:W3CDTF">2000-03-16T03:16:30Z</dcterms:created>
  <dcterms:modified xsi:type="dcterms:W3CDTF">2005-11-10T06:48:29Z</dcterms:modified>
  <cp:category/>
  <cp:version/>
  <cp:contentType/>
  <cp:contentStatus/>
</cp:coreProperties>
</file>