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對縣市政府補捐助" sheetId="1" r:id="rId1"/>
  </sheets>
  <definedNames>
    <definedName name="_xlnm.Print_Titles" localSheetId="0">'對縣市政府補捐助'!$1:$3</definedName>
    <definedName name="Excel_BuiltIn_Print_Titles" localSheetId="0">'對縣市政府補捐助'!$1:$3</definedName>
  </definedNames>
  <calcPr fullCalcOnLoad="1"/>
</workbook>
</file>

<file path=xl/sharedStrings.xml><?xml version="1.0" encoding="utf-8"?>
<sst xmlns="http://schemas.openxmlformats.org/spreadsheetml/2006/main" count="136" uniqueCount="66">
  <si>
    <t>內政部主管公務預算對縣市政府補助經費彙總表
112年度截至第4季止</t>
  </si>
  <si>
    <t>單位:  元</t>
  </si>
  <si>
    <t>項次</t>
  </si>
  <si>
    <t>補(捐)助機關</t>
  </si>
  <si>
    <t>受補(捐)助對象所歸屬
之直轄市或縣(市)</t>
  </si>
  <si>
    <t>受補(捐)助對象</t>
  </si>
  <si>
    <t xml:space="preserve">補(捐)助事項或用途   </t>
  </si>
  <si>
    <t>核准日期</t>
  </si>
  <si>
    <r>
      <rPr>
        <b/>
        <sz val="12"/>
        <color indexed="8"/>
        <rFont val="新細明體"/>
        <family val="1"/>
      </rPr>
      <t xml:space="preserve">補(捐)助金額
</t>
    </r>
    <r>
      <rPr>
        <sz val="12"/>
        <color indexed="8"/>
        <rFont val="新細明體"/>
        <family val="1"/>
      </rPr>
      <t>(含累積金額)</t>
    </r>
  </si>
  <si>
    <t>備註</t>
  </si>
  <si>
    <r>
      <rPr>
        <sz val="12"/>
        <color indexed="8"/>
        <rFont val="標楷體"/>
        <family val="4"/>
      </rPr>
      <t>內政部</t>
    </r>
    <r>
      <rPr>
        <sz val="12"/>
        <color indexed="8"/>
        <rFont val="新細明體"/>
        <family val="1"/>
      </rPr>
      <t>(</t>
    </r>
    <r>
      <rPr>
        <sz val="12"/>
        <color indexed="8"/>
        <rFont val="標楷體"/>
        <family val="4"/>
      </rPr>
      <t>替代役訓練及管理中心</t>
    </r>
    <r>
      <rPr>
        <sz val="12"/>
        <color indexed="8"/>
        <rFont val="新細明體"/>
        <family val="1"/>
      </rPr>
      <t xml:space="preserve">)  </t>
    </r>
    <r>
      <rPr>
        <sz val="12"/>
        <color indexed="8"/>
        <rFont val="標楷體"/>
        <family val="4"/>
      </rPr>
      <t>合計</t>
    </r>
  </si>
  <si>
    <t>內政部(役政司)</t>
  </si>
  <si>
    <t>連江縣</t>
  </si>
  <si>
    <t>連江縣政府</t>
  </si>
  <si>
    <t>役男體檢補助經費</t>
  </si>
  <si>
    <t xml:space="preserve">112年2月15日
</t>
  </si>
  <si>
    <t>內政部(替代役訓練及管理中心)</t>
  </si>
  <si>
    <t>新北市</t>
  </si>
  <si>
    <t>新北市政府</t>
  </si>
  <si>
    <t>一般替代役役男入營輸送</t>
  </si>
  <si>
    <t>112年1月18日
112年7月3日</t>
  </si>
  <si>
    <t>臺北市</t>
  </si>
  <si>
    <t>臺北市政府</t>
  </si>
  <si>
    <t>桃園市</t>
  </si>
  <si>
    <t>桃園市政府</t>
  </si>
  <si>
    <t>臺中市</t>
  </si>
  <si>
    <t>臺中市政府</t>
  </si>
  <si>
    <t>臺南市</t>
  </si>
  <si>
    <t>臺南市政府</t>
  </si>
  <si>
    <t>高雄市</t>
  </si>
  <si>
    <t>高雄市政府</t>
  </si>
  <si>
    <t>宜蘭縣</t>
  </si>
  <si>
    <t>宜蘭縣政府</t>
  </si>
  <si>
    <t>新竹縣</t>
  </si>
  <si>
    <t>新竹縣政府</t>
  </si>
  <si>
    <t>苗栗縣</t>
  </si>
  <si>
    <t>苗栗縣政府</t>
  </si>
  <si>
    <t>彰化縣</t>
  </si>
  <si>
    <t>彰化縣政府</t>
  </si>
  <si>
    <t>南投縣</t>
  </si>
  <si>
    <t>南投縣政府</t>
  </si>
  <si>
    <t>雲林縣</t>
  </si>
  <si>
    <t>雲林縣政府</t>
  </si>
  <si>
    <t>嘉義縣</t>
  </si>
  <si>
    <t>嘉義縣政府</t>
  </si>
  <si>
    <t>屏東縣</t>
  </si>
  <si>
    <t>屏東縣政府</t>
  </si>
  <si>
    <t>臺東縣</t>
  </si>
  <si>
    <t>臺東縣政府</t>
  </si>
  <si>
    <t>花蓮縣</t>
  </si>
  <si>
    <t>花蓮縣政府</t>
  </si>
  <si>
    <t>澎湖縣</t>
  </si>
  <si>
    <t>澎湖縣政府</t>
  </si>
  <si>
    <t>基隆市</t>
  </si>
  <si>
    <t>基隆市政府</t>
  </si>
  <si>
    <t>新竹市</t>
  </si>
  <si>
    <t>新竹市政府</t>
  </si>
  <si>
    <t>嘉義市</t>
  </si>
  <si>
    <t>嘉義市政府</t>
  </si>
  <si>
    <t>金門縣</t>
  </si>
  <si>
    <t>金門縣政府</t>
  </si>
  <si>
    <t>小計</t>
  </si>
  <si>
    <t>1.單位預算查填範圍包括對直轄市政府之補助、對臺灣省各縣市之補助、對福建省各縣之補助等二級用途別科目；附屬單位預算填範圍包括對補(協)助政府機關(構)等用途別科目。</t>
  </si>
  <si>
    <t>2.「核准日期」及「補(捐)助金額(含累積金額)」係指補(捐)助案件之核定日期及核定金額。</t>
  </si>
  <si>
    <t>3.若主管機關彙總本機關及所屬對縣市政府補助經費執行情形，則本表以OO主管表達﹔反之，則以OO機關列示。</t>
  </si>
  <si>
    <t>4.本表請以可搜尋之檔案格式(如excel、pdf或開放文件格式)按季公開至機關官方網站。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</si>
</sst>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NT$-404]#,##0.00;[RED]\-[$NT$-404]#,##0.00"/>
    <numFmt numFmtId="166" formatCode="\ * #,##0.00\ ;\-* #,##0.00\ ;\ * \-#\ ;\ @\ "/>
    <numFmt numFmtId="167" formatCode="#,##0\ ;[RED]\(#,##0\)"/>
    <numFmt numFmtId="168" formatCode="yyyy/m/d"/>
    <numFmt numFmtId="169" formatCode="@"/>
  </numFmts>
  <fonts count="10">
    <font>
      <sz val="12"/>
      <color indexed="8"/>
      <name val="新細明體"/>
      <family val="1"/>
    </font>
    <font>
      <sz val="10"/>
      <name val="Arial"/>
      <family val="0"/>
    </font>
    <font>
      <u val="single"/>
      <sz val="12"/>
      <color indexed="8"/>
      <name val="新細明體"/>
      <family val="1"/>
    </font>
    <font>
      <sz val="12"/>
      <name val="新細明體"/>
      <family val="1"/>
    </font>
    <font>
      <b/>
      <sz val="16"/>
      <color indexed="8"/>
      <name val="新細明體"/>
      <family val="1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Protection="0">
      <alignment vertical="center"/>
    </xf>
    <xf numFmtId="164" fontId="3" fillId="0" borderId="0">
      <alignment/>
      <protection/>
    </xf>
    <xf numFmtId="164" fontId="3" fillId="0" borderId="0">
      <alignment vertical="center"/>
      <protection/>
    </xf>
    <xf numFmtId="166" fontId="0" fillId="0" borderId="0" applyBorder="0" applyProtection="0">
      <alignment vertical="center"/>
    </xf>
    <xf numFmtId="164" fontId="1" fillId="0" borderId="0">
      <alignment/>
      <protection/>
    </xf>
  </cellStyleXfs>
  <cellXfs count="28">
    <xf numFmtId="164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8" fillId="2" borderId="1" xfId="0" applyNumberFormat="1" applyFont="1" applyFill="1" applyBorder="1" applyAlignment="1">
      <alignment horizontal="left" vertical="center"/>
    </xf>
    <xf numFmtId="167" fontId="8" fillId="2" borderId="1" xfId="15" applyNumberFormat="1" applyFont="1" applyFill="1" applyBorder="1" applyAlignment="1" applyProtection="1">
      <alignment vertical="center"/>
      <protection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22" applyFont="1" applyFill="1" applyBorder="1" applyAlignment="1">
      <alignment horizontal="center" vertical="center" wrapText="1"/>
      <protection/>
    </xf>
    <xf numFmtId="164" fontId="8" fillId="0" borderId="1" xfId="22" applyFont="1" applyFill="1" applyBorder="1" applyAlignment="1">
      <alignment horizontal="left" vertical="center" wrapText="1"/>
      <protection/>
    </xf>
    <xf numFmtId="164" fontId="8" fillId="0" borderId="1" xfId="22" applyFont="1" applyFill="1" applyBorder="1" applyAlignment="1">
      <alignment vertical="center" wrapText="1"/>
      <protection/>
    </xf>
    <xf numFmtId="168" fontId="0" fillId="0" borderId="1" xfId="0" applyNumberFormat="1" applyFont="1" applyBorder="1" applyAlignment="1">
      <alignment horizontal="center" vertical="center" wrapText="1"/>
    </xf>
    <xf numFmtId="167" fontId="8" fillId="0" borderId="1" xfId="15" applyNumberFormat="1" applyFont="1" applyFill="1" applyBorder="1" applyAlignment="1" applyProtection="1">
      <alignment vertical="center"/>
      <protection/>
    </xf>
    <xf numFmtId="169" fontId="0" fillId="0" borderId="1" xfId="0" applyNumberFormat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/>
    </xf>
    <xf numFmtId="167" fontId="8" fillId="3" borderId="1" xfId="15" applyNumberFormat="1" applyFont="1" applyFill="1" applyBorder="1" applyAlignment="1" applyProtection="1">
      <alignment vertical="center"/>
      <protection/>
    </xf>
    <xf numFmtId="169" fontId="0" fillId="3" borderId="1" xfId="0" applyNumberForma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結果 2" xfId="20"/>
    <cellStyle name="一般 2" xfId="21"/>
    <cellStyle name="一般_格式1" xfId="22"/>
    <cellStyle name="千分位 2" xfId="23"/>
    <cellStyle name="樣式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workbookViewId="0" topLeftCell="A1">
      <selection activeCell="B33" sqref="B33"/>
    </sheetView>
  </sheetViews>
  <sheetFormatPr defaultColWidth="9.00390625" defaultRowHeight="16.5" customHeight="1"/>
  <cols>
    <col min="1" max="1" width="6.375" style="1" customWidth="1"/>
    <col min="2" max="2" width="16.875" style="1" customWidth="1"/>
    <col min="3" max="3" width="20.375" style="1" customWidth="1"/>
    <col min="4" max="4" width="17.375" style="1" customWidth="1"/>
    <col min="5" max="5" width="26.75390625" style="1" customWidth="1"/>
    <col min="6" max="6" width="17.00390625" style="1" customWidth="1"/>
    <col min="7" max="7" width="17.625" style="1" customWidth="1"/>
    <col min="8" max="8" width="17.50390625" style="1" customWidth="1"/>
    <col min="9" max="16384" width="8.50390625" style="2" customWidth="1"/>
  </cols>
  <sheetData>
    <row r="1" spans="1:8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4"/>
      <c r="D2" s="5"/>
      <c r="E2" s="5"/>
      <c r="F2" s="5"/>
      <c r="G2" s="5"/>
      <c r="H2" s="6" t="s">
        <v>1</v>
      </c>
    </row>
    <row r="3" spans="1:52" ht="37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37.5" customHeight="1">
      <c r="A4" s="11" t="s">
        <v>10</v>
      </c>
      <c r="B4" s="11"/>
      <c r="C4" s="11"/>
      <c r="D4" s="11"/>
      <c r="E4" s="11"/>
      <c r="F4" s="11"/>
      <c r="G4" s="12">
        <f>SUM(G7:G28)</f>
        <v>3231000</v>
      </c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51.75" customHeight="1" hidden="1">
      <c r="A5" s="14"/>
      <c r="B5" s="15" t="s">
        <v>11</v>
      </c>
      <c r="C5" s="16" t="s">
        <v>12</v>
      </c>
      <c r="D5" s="17" t="s">
        <v>13</v>
      </c>
      <c r="E5" s="18" t="s">
        <v>14</v>
      </c>
      <c r="F5" s="19" t="s">
        <v>15</v>
      </c>
      <c r="G5" s="20"/>
      <c r="H5" s="2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62.25" customHeight="1" hidden="1">
      <c r="A6" s="14">
        <v>95</v>
      </c>
      <c r="B6" s="15" t="s">
        <v>11</v>
      </c>
      <c r="C6" s="16" t="s">
        <v>12</v>
      </c>
      <c r="D6" s="17" t="s">
        <v>13</v>
      </c>
      <c r="E6" s="18" t="s">
        <v>14</v>
      </c>
      <c r="F6" s="19" t="s">
        <v>15</v>
      </c>
      <c r="G6" s="20">
        <v>0</v>
      </c>
      <c r="H6" s="2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45.75" customHeight="1">
      <c r="A7" s="14">
        <v>1</v>
      </c>
      <c r="B7" s="15" t="s">
        <v>16</v>
      </c>
      <c r="C7" s="16" t="s">
        <v>17</v>
      </c>
      <c r="D7" s="17" t="s">
        <v>18</v>
      </c>
      <c r="E7" s="18" t="s">
        <v>19</v>
      </c>
      <c r="F7" s="19" t="s">
        <v>20</v>
      </c>
      <c r="G7" s="20">
        <f>146000+272000</f>
        <v>418000</v>
      </c>
      <c r="H7" s="2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45.75" customHeight="1">
      <c r="A8" s="14">
        <v>2</v>
      </c>
      <c r="B8" s="15" t="s">
        <v>16</v>
      </c>
      <c r="C8" s="16" t="s">
        <v>21</v>
      </c>
      <c r="D8" s="17" t="s">
        <v>22</v>
      </c>
      <c r="E8" s="18" t="s">
        <v>19</v>
      </c>
      <c r="F8" s="19" t="s">
        <v>20</v>
      </c>
      <c r="G8" s="20">
        <f>119000+221000</f>
        <v>340000</v>
      </c>
      <c r="H8" s="2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45.75" customHeight="1">
      <c r="A9" s="14">
        <v>3</v>
      </c>
      <c r="B9" s="15" t="s">
        <v>16</v>
      </c>
      <c r="C9" s="16" t="s">
        <v>23</v>
      </c>
      <c r="D9" s="17" t="s">
        <v>24</v>
      </c>
      <c r="E9" s="18" t="s">
        <v>19</v>
      </c>
      <c r="F9" s="19" t="s">
        <v>20</v>
      </c>
      <c r="G9" s="20">
        <f>+107000+200000</f>
        <v>307000</v>
      </c>
      <c r="H9" s="2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45.75" customHeight="1">
      <c r="A10" s="14">
        <v>4</v>
      </c>
      <c r="B10" s="15" t="s">
        <v>16</v>
      </c>
      <c r="C10" s="16" t="s">
        <v>25</v>
      </c>
      <c r="D10" s="17" t="s">
        <v>26</v>
      </c>
      <c r="E10" s="18" t="s">
        <v>19</v>
      </c>
      <c r="F10" s="19" t="s">
        <v>20</v>
      </c>
      <c r="G10" s="20">
        <f>+126000+235000</f>
        <v>361000</v>
      </c>
      <c r="H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45.75" customHeight="1">
      <c r="A11" s="14">
        <v>5</v>
      </c>
      <c r="B11" s="15" t="s">
        <v>16</v>
      </c>
      <c r="C11" s="16" t="s">
        <v>27</v>
      </c>
      <c r="D11" s="17" t="s">
        <v>28</v>
      </c>
      <c r="E11" s="18" t="s">
        <v>19</v>
      </c>
      <c r="F11" s="19" t="s">
        <v>20</v>
      </c>
      <c r="G11" s="20">
        <f>+114000+213000</f>
        <v>327000</v>
      </c>
      <c r="H11" s="2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45.75" customHeight="1">
      <c r="A12" s="14">
        <v>6</v>
      </c>
      <c r="B12" s="15" t="s">
        <v>16</v>
      </c>
      <c r="C12" s="16" t="s">
        <v>29</v>
      </c>
      <c r="D12" s="17" t="s">
        <v>30</v>
      </c>
      <c r="E12" s="18" t="s">
        <v>19</v>
      </c>
      <c r="F12" s="19" t="s">
        <v>20</v>
      </c>
      <c r="G12" s="20">
        <f>+147000+273000</f>
        <v>420000</v>
      </c>
      <c r="H12" s="2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45.75" customHeight="1">
      <c r="A13" s="14">
        <v>7</v>
      </c>
      <c r="B13" s="15" t="s">
        <v>16</v>
      </c>
      <c r="C13" s="16" t="s">
        <v>31</v>
      </c>
      <c r="D13" s="17" t="s">
        <v>32</v>
      </c>
      <c r="E13" s="18" t="s">
        <v>19</v>
      </c>
      <c r="F13" s="19" t="s">
        <v>20</v>
      </c>
      <c r="G13" s="20">
        <f>30000+57000</f>
        <v>87000</v>
      </c>
      <c r="H13" s="2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45.75" customHeight="1">
      <c r="A14" s="14">
        <v>8</v>
      </c>
      <c r="B14" s="15" t="s">
        <v>16</v>
      </c>
      <c r="C14" s="16" t="s">
        <v>33</v>
      </c>
      <c r="D14" s="17" t="s">
        <v>34</v>
      </c>
      <c r="E14" s="18" t="s">
        <v>19</v>
      </c>
      <c r="F14" s="19" t="s">
        <v>20</v>
      </c>
      <c r="G14" s="20">
        <f>+20000+36000</f>
        <v>56000</v>
      </c>
      <c r="H14" s="2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45.75" customHeight="1">
      <c r="A15" s="14">
        <v>9</v>
      </c>
      <c r="B15" s="15" t="s">
        <v>16</v>
      </c>
      <c r="C15" s="16" t="s">
        <v>35</v>
      </c>
      <c r="D15" s="17" t="s">
        <v>36</v>
      </c>
      <c r="E15" s="18" t="s">
        <v>19</v>
      </c>
      <c r="F15" s="19" t="s">
        <v>20</v>
      </c>
      <c r="G15" s="20">
        <f>17000+33000</f>
        <v>50000</v>
      </c>
      <c r="H15" s="2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45.75" customHeight="1">
      <c r="A16" s="14">
        <v>10</v>
      </c>
      <c r="B16" s="15" t="s">
        <v>16</v>
      </c>
      <c r="C16" s="16" t="s">
        <v>37</v>
      </c>
      <c r="D16" s="17" t="s">
        <v>38</v>
      </c>
      <c r="E16" s="18" t="s">
        <v>19</v>
      </c>
      <c r="F16" s="19" t="s">
        <v>20</v>
      </c>
      <c r="G16" s="20">
        <f>59000+110000</f>
        <v>169000</v>
      </c>
      <c r="H16" s="2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45.75" customHeight="1">
      <c r="A17" s="14">
        <v>11</v>
      </c>
      <c r="B17" s="15" t="s">
        <v>16</v>
      </c>
      <c r="C17" s="16" t="s">
        <v>39</v>
      </c>
      <c r="D17" s="17" t="s">
        <v>40</v>
      </c>
      <c r="E17" s="18" t="s">
        <v>19</v>
      </c>
      <c r="F17" s="19" t="s">
        <v>20</v>
      </c>
      <c r="G17" s="20">
        <f>+15000+27000</f>
        <v>42000</v>
      </c>
      <c r="H17" s="2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45.75" customHeight="1">
      <c r="A18" s="14">
        <v>12</v>
      </c>
      <c r="B18" s="15" t="s">
        <v>16</v>
      </c>
      <c r="C18" s="16" t="s">
        <v>41</v>
      </c>
      <c r="D18" s="17" t="s">
        <v>42</v>
      </c>
      <c r="E18" s="18" t="s">
        <v>19</v>
      </c>
      <c r="F18" s="19" t="s">
        <v>20</v>
      </c>
      <c r="G18" s="20">
        <f>+30000+56000</f>
        <v>86000</v>
      </c>
      <c r="H18" s="2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45.75" customHeight="1">
      <c r="A19" s="14">
        <v>13</v>
      </c>
      <c r="B19" s="15" t="s">
        <v>16</v>
      </c>
      <c r="C19" s="16" t="s">
        <v>43</v>
      </c>
      <c r="D19" s="17" t="s">
        <v>44</v>
      </c>
      <c r="E19" s="18" t="s">
        <v>19</v>
      </c>
      <c r="F19" s="19" t="s">
        <v>20</v>
      </c>
      <c r="G19" s="20">
        <f>+19000+36000</f>
        <v>55000</v>
      </c>
      <c r="H19" s="2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45.75" customHeight="1">
      <c r="A20" s="14">
        <v>14</v>
      </c>
      <c r="B20" s="15" t="s">
        <v>16</v>
      </c>
      <c r="C20" s="16" t="s">
        <v>45</v>
      </c>
      <c r="D20" s="17" t="s">
        <v>46</v>
      </c>
      <c r="E20" s="18" t="s">
        <v>19</v>
      </c>
      <c r="F20" s="19" t="s">
        <v>20</v>
      </c>
      <c r="G20" s="20">
        <f>48000+90000</f>
        <v>138000</v>
      </c>
      <c r="H20" s="2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45.75" customHeight="1">
      <c r="A21" s="14">
        <v>15</v>
      </c>
      <c r="B21" s="15" t="s">
        <v>16</v>
      </c>
      <c r="C21" s="16" t="s">
        <v>47</v>
      </c>
      <c r="D21" s="17" t="s">
        <v>48</v>
      </c>
      <c r="E21" s="18" t="s">
        <v>19</v>
      </c>
      <c r="F21" s="19" t="s">
        <v>20</v>
      </c>
      <c r="G21" s="20">
        <f>12000+21000</f>
        <v>33000</v>
      </c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45.75" customHeight="1">
      <c r="A22" s="14">
        <v>16</v>
      </c>
      <c r="B22" s="15" t="s">
        <v>16</v>
      </c>
      <c r="C22" s="16" t="s">
        <v>49</v>
      </c>
      <c r="D22" s="17" t="s">
        <v>50</v>
      </c>
      <c r="E22" s="18" t="s">
        <v>19</v>
      </c>
      <c r="F22" s="19" t="s">
        <v>20</v>
      </c>
      <c r="G22" s="20">
        <f>35000+66000</f>
        <v>101000</v>
      </c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45.75" customHeight="1">
      <c r="A23" s="14">
        <v>17</v>
      </c>
      <c r="B23" s="15" t="s">
        <v>16</v>
      </c>
      <c r="C23" s="16" t="s">
        <v>51</v>
      </c>
      <c r="D23" s="17" t="s">
        <v>52</v>
      </c>
      <c r="E23" s="18" t="s">
        <v>19</v>
      </c>
      <c r="F23" s="19" t="s">
        <v>20</v>
      </c>
      <c r="G23" s="20">
        <f>13000+23000</f>
        <v>36000</v>
      </c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45.75" customHeight="1">
      <c r="A24" s="14">
        <v>18</v>
      </c>
      <c r="B24" s="15" t="s">
        <v>16</v>
      </c>
      <c r="C24" s="16" t="s">
        <v>53</v>
      </c>
      <c r="D24" s="17" t="s">
        <v>54</v>
      </c>
      <c r="E24" s="18" t="s">
        <v>19</v>
      </c>
      <c r="F24" s="19" t="s">
        <v>20</v>
      </c>
      <c r="G24" s="20">
        <f>20000+38000</f>
        <v>58000</v>
      </c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45.75" customHeight="1">
      <c r="A25" s="14">
        <v>19</v>
      </c>
      <c r="B25" s="15" t="s">
        <v>16</v>
      </c>
      <c r="C25" s="16" t="s">
        <v>55</v>
      </c>
      <c r="D25" s="17" t="s">
        <v>56</v>
      </c>
      <c r="E25" s="18" t="s">
        <v>19</v>
      </c>
      <c r="F25" s="19" t="s">
        <v>20</v>
      </c>
      <c r="G25" s="20">
        <f>16000+29000</f>
        <v>45000</v>
      </c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45.75" customHeight="1">
      <c r="A26" s="14">
        <v>20</v>
      </c>
      <c r="B26" s="15" t="s">
        <v>16</v>
      </c>
      <c r="C26" s="16" t="s">
        <v>57</v>
      </c>
      <c r="D26" s="17" t="s">
        <v>58</v>
      </c>
      <c r="E26" s="18" t="s">
        <v>19</v>
      </c>
      <c r="F26" s="19" t="s">
        <v>20</v>
      </c>
      <c r="G26" s="20">
        <f>15000+29000</f>
        <v>44000</v>
      </c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45.75" customHeight="1">
      <c r="A27" s="14">
        <v>21</v>
      </c>
      <c r="B27" s="15" t="s">
        <v>16</v>
      </c>
      <c r="C27" s="16" t="s">
        <v>59</v>
      </c>
      <c r="D27" s="17" t="s">
        <v>60</v>
      </c>
      <c r="E27" s="18" t="s">
        <v>19</v>
      </c>
      <c r="F27" s="19" t="s">
        <v>20</v>
      </c>
      <c r="G27" s="20">
        <f>15000+28000</f>
        <v>43000</v>
      </c>
      <c r="H27" s="2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45.75" customHeight="1">
      <c r="A28" s="14">
        <v>22</v>
      </c>
      <c r="B28" s="15" t="s">
        <v>16</v>
      </c>
      <c r="C28" s="16" t="s">
        <v>12</v>
      </c>
      <c r="D28" s="17" t="s">
        <v>13</v>
      </c>
      <c r="E28" s="18" t="s">
        <v>19</v>
      </c>
      <c r="F28" s="19" t="s">
        <v>20</v>
      </c>
      <c r="G28" s="20">
        <f>5000+10000</f>
        <v>15000</v>
      </c>
      <c r="H28" s="2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37.5" customHeight="1">
      <c r="A29" s="22" t="s">
        <v>61</v>
      </c>
      <c r="B29" s="22"/>
      <c r="C29" s="22"/>
      <c r="D29" s="22"/>
      <c r="E29" s="22"/>
      <c r="F29" s="22"/>
      <c r="G29" s="23">
        <f>SUM(G7:G28)</f>
        <v>3231000</v>
      </c>
      <c r="H29" s="2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8" ht="24.75" customHeight="1">
      <c r="A30" s="14"/>
      <c r="B30" s="25" t="s">
        <v>62</v>
      </c>
      <c r="C30" s="25"/>
      <c r="D30" s="25"/>
      <c r="E30" s="25"/>
      <c r="F30" s="25"/>
      <c r="G30" s="25"/>
      <c r="H30" s="25"/>
    </row>
    <row r="31" spans="1:8" ht="16.5" customHeight="1">
      <c r="A31" s="26"/>
      <c r="B31" s="27" t="s">
        <v>63</v>
      </c>
      <c r="C31" s="27"/>
      <c r="D31" s="27"/>
      <c r="E31" s="27"/>
      <c r="F31" s="27"/>
      <c r="G31" s="27"/>
      <c r="H31" s="27"/>
    </row>
    <row r="32" spans="1:8" ht="16.5" customHeight="1">
      <c r="A32" s="26"/>
      <c r="B32" s="27" t="s">
        <v>64</v>
      </c>
      <c r="C32" s="27"/>
      <c r="D32" s="27"/>
      <c r="E32" s="27"/>
      <c r="F32" s="27"/>
      <c r="G32" s="27"/>
      <c r="H32" s="27"/>
    </row>
    <row r="33" spans="1:8" ht="16.5" customHeight="1">
      <c r="A33" s="26"/>
      <c r="B33" s="27" t="s">
        <v>65</v>
      </c>
      <c r="C33" s="27"/>
      <c r="D33" s="27"/>
      <c r="E33" s="27"/>
      <c r="F33" s="27"/>
      <c r="G33" s="27"/>
      <c r="H33" s="27"/>
    </row>
  </sheetData>
  <sheetProtection selectLockedCells="1" selectUnlockedCells="1"/>
  <mergeCells count="7">
    <mergeCell ref="A1:H1"/>
    <mergeCell ref="A4:F4"/>
    <mergeCell ref="A29:F29"/>
    <mergeCell ref="B30:H30"/>
    <mergeCell ref="B31:H31"/>
    <mergeCell ref="B32:H32"/>
    <mergeCell ref="B33:H33"/>
  </mergeCells>
  <printOptions/>
  <pageMargins left="0.39375" right="0.39375" top="0.7875" bottom="1.025" header="0.5118055555555555" footer="0.7875"/>
  <pageSetup horizontalDpi="300" verticalDpi="300" orientation="portrait" paperSize="9" scale="66"/>
  <headerFooter alignWithMargins="0">
    <oddFooter>&amp;C&amp;"Arial,標準"&amp;10ffffff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綜合規劃處內控規劃科張惠雯</dc:creator>
  <cp:keywords/>
  <dc:description/>
  <cp:lastModifiedBy/>
  <dcterms:created xsi:type="dcterms:W3CDTF">2020-03-17T19:37:44Z</dcterms:created>
  <dcterms:modified xsi:type="dcterms:W3CDTF">2024-01-12T15:29:27Z</dcterms:modified>
  <cp:category/>
  <cp:version/>
  <cp:contentType/>
  <cp:contentStatus/>
  <cp:revision>50</cp:revision>
</cp:coreProperties>
</file>