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codeName="ThisWorkbook" checkCompatibility="1" defaultThemeVersion="124226"/>
  <mc:AlternateContent xmlns:mc="http://schemas.openxmlformats.org/markup-compatibility/2006">
    <mc:Choice Requires="x15">
      <x15ac:absPath xmlns:x15ac="http://schemas.microsoft.com/office/spreadsheetml/2010/11/ac" url="D:\moi5822資料夾\筱庭-承辦中\5.立法院宣導及補助季報\宣導季報(單位.基金.財團法人)\109宣導季報\109Q1\"/>
    </mc:Choice>
  </mc:AlternateContent>
  <xr:revisionPtr revIDLastSave="0" documentId="13_ncr:1_{85D8ECC0-E8C7-48D7-A64B-3297904F7110}" xr6:coauthVersionLast="36" xr6:coauthVersionMax="36" xr10:uidLastSave="{00000000-0000-0000-0000-000000000000}"/>
  <bookViews>
    <workbookView xWindow="0" yWindow="288" windowWidth="15480" windowHeight="9612" xr2:uid="{00000000-000D-0000-FFFF-FFFF00000000}"/>
  </bookViews>
  <sheets>
    <sheet name="公務" sheetId="3" r:id="rId1"/>
    <sheet name="基金" sheetId="4" r:id="rId2"/>
    <sheet name="財團法人" sheetId="5" r:id="rId3"/>
  </sheets>
  <definedNames>
    <definedName name="_xlnm._FilterDatabase" localSheetId="0" hidden="1">公務!$A$4:$G$71</definedName>
    <definedName name="_xlnm._FilterDatabase" localSheetId="2" hidden="1">財團法人!$A$4:$G$13</definedName>
    <definedName name="_xlnm._FilterDatabase" localSheetId="1" hidden="1">基金!$A$4:$G$22</definedName>
    <definedName name="_xlnm.Print_Area" localSheetId="0">公務!$A$1:$H$71</definedName>
    <definedName name="_xlnm.Print_Area" localSheetId="2">財團法人!$A$1:$H$21</definedName>
    <definedName name="_xlnm.Print_Area" localSheetId="1">基金!$A$1:$H$70</definedName>
    <definedName name="_xlnm.Print_Titles" localSheetId="0">公務!$1:$4</definedName>
    <definedName name="_xlnm.Print_Titles" localSheetId="2">財團法人!$1:$4</definedName>
    <definedName name="_xlnm.Print_Titles" localSheetId="1">基金!$1:$4</definedName>
  </definedNames>
  <calcPr calcId="191029"/>
</workbook>
</file>

<file path=xl/calcChain.xml><?xml version="1.0" encoding="utf-8"?>
<calcChain xmlns="http://schemas.openxmlformats.org/spreadsheetml/2006/main">
  <c r="G5" i="3" l="1"/>
  <c r="G5" i="5" l="1"/>
  <c r="G60" i="3" l="1"/>
  <c r="G21" i="4" l="1"/>
  <c r="G68" i="3" l="1"/>
  <c r="G20" i="3" l="1"/>
  <c r="G53" i="3" l="1"/>
  <c r="G66" i="3" l="1"/>
  <c r="G29" i="3" l="1"/>
  <c r="G15" i="4"/>
  <c r="G17" i="4"/>
  <c r="G55" i="3" l="1"/>
  <c r="G64" i="3" l="1"/>
  <c r="G11" i="4"/>
  <c r="G6" i="5"/>
  <c r="G10" i="5" l="1"/>
  <c r="G12" i="5"/>
  <c r="A2" i="5" l="1"/>
  <c r="A2" i="4"/>
  <c r="G11" i="3" l="1"/>
  <c r="G20" i="5" l="1"/>
  <c r="G18" i="5" s="1"/>
  <c r="G16" i="5"/>
  <c r="G14" i="5"/>
  <c r="G19" i="4" l="1"/>
  <c r="G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4" authorId="0" shapeId="0" xr:uid="{00000000-0006-0000-0000-000001000000}">
      <text>
        <r>
          <rPr>
            <sz val="9"/>
            <color indexed="81"/>
            <rFont val="新細明體"/>
            <family val="1"/>
            <charset val="136"/>
          </rPr>
          <t>平面媒體、網路媒體、廣播媒體、電視媒體</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4" authorId="0" shapeId="0" xr:uid="{00000000-0006-0000-0100-000001000000}">
      <text>
        <r>
          <rPr>
            <sz val="9"/>
            <color indexed="81"/>
            <rFont val="新細明體"/>
            <family val="1"/>
            <charset val="136"/>
          </rPr>
          <t>平面媒體、網路媒體、廣播媒體、電視媒體</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4" authorId="0" shapeId="0" xr:uid="{00000000-0006-0000-0200-000001000000}">
      <text>
        <r>
          <rPr>
            <sz val="9"/>
            <color indexed="81"/>
            <rFont val="新細明體"/>
            <family val="1"/>
            <charset val="136"/>
          </rPr>
          <t>平面媒體、網路媒體、廣播媒體、電視媒體</t>
        </r>
      </text>
    </comment>
  </commentList>
</comments>
</file>

<file path=xl/sharedStrings.xml><?xml version="1.0" encoding="utf-8"?>
<sst xmlns="http://schemas.openxmlformats.org/spreadsheetml/2006/main" count="808" uniqueCount="339">
  <si>
    <t>宣導類型</t>
    <phoneticPr fontId="20" type="noConversion"/>
  </si>
  <si>
    <t>基金名稱</t>
    <phoneticPr fontId="20" type="noConversion"/>
  </si>
  <si>
    <t>內政部主管辦理政策宣導相關廣告執行情形季報表</t>
    <phoneticPr fontId="20" type="noConversion"/>
  </si>
  <si>
    <t>金 額</t>
    <phoneticPr fontId="20" type="noConversion"/>
  </si>
  <si>
    <t>網路媒體</t>
  </si>
  <si>
    <t>廣播媒體</t>
  </si>
  <si>
    <t>宣導計畫 (主要內容)</t>
    <phoneticPr fontId="20" type="noConversion"/>
  </si>
  <si>
    <t>機關(單位)
名 稱</t>
    <phoneticPr fontId="20" type="noConversion"/>
  </si>
  <si>
    <t>內政部主管辦理政策宣導相關廣告執行情形季報表</t>
    <phoneticPr fontId="20" type="noConversion"/>
  </si>
  <si>
    <t>宣導計畫 (主要內容)</t>
    <phoneticPr fontId="20" type="noConversion"/>
  </si>
  <si>
    <t>金 額</t>
    <phoneticPr fontId="20" type="noConversion"/>
  </si>
  <si>
    <t>電視媒體</t>
  </si>
  <si>
    <t>無</t>
    <phoneticPr fontId="20" type="noConversion"/>
  </si>
  <si>
    <t>備註</t>
    <phoneticPr fontId="20" type="noConversion"/>
  </si>
  <si>
    <t>平面媒體</t>
    <phoneticPr fontId="20" type="noConversion"/>
  </si>
  <si>
    <t>公益託播</t>
    <phoneticPr fontId="20" type="noConversion"/>
  </si>
  <si>
    <t>範例：</t>
    <phoneticPr fontId="20" type="noConversion"/>
  </si>
  <si>
    <t>○○機關單位</t>
    <phoneticPr fontId="20" type="noConversion"/>
  </si>
  <si>
    <t>○次</t>
    <phoneticPr fontId="20" type="noConversion"/>
  </si>
  <si>
    <t>○○報</t>
    <phoneticPr fontId="20" type="noConversion"/>
  </si>
  <si>
    <t>○○電視</t>
    <phoneticPr fontId="20" type="noConversion"/>
  </si>
  <si>
    <t>○○電台</t>
    <phoneticPr fontId="20" type="noConversion"/>
  </si>
  <si>
    <t>○○網站</t>
    <phoneticPr fontId="20" type="noConversion"/>
  </si>
  <si>
    <t>104年○月○日</t>
    <phoneticPr fontId="20" type="noConversion"/>
  </si>
  <si>
    <t>104年○月○日-○月○日</t>
    <phoneticPr fontId="20" type="noConversion"/>
  </si>
  <si>
    <t>○日</t>
    <phoneticPr fontId="20" type="noConversion"/>
  </si>
  <si>
    <t>○○基金</t>
  </si>
  <si>
    <t>財團法人名稱</t>
    <phoneticPr fontId="20" type="noConversion"/>
  </si>
  <si>
    <t>廠商回饋項目</t>
    <phoneticPr fontId="20" type="noConversion"/>
  </si>
  <si>
    <r>
      <t>填表說明：</t>
    </r>
    <r>
      <rPr>
        <sz val="12"/>
        <color indexed="12"/>
        <rFont val="標楷體"/>
        <family val="4"/>
        <charset val="136"/>
      </rPr>
      <t xml:space="preserve">
1.依據101年度中央政府總預算案審查報告通案決議：自101年度起各機關含附屬單位及依預算法第62條之1所定財團法人於平面媒體、網路媒體、廣播媒體及電視媒體辦理政策宣導相關之廣告，均應按月於機關網站資訊公開區中單獨列示公布，並由各該主管機關按季彙整送立法院。
2.本表查填範圍：由編列預算機關（基金、財團法人）查填該季辦理或補助「具政策宣導廣告」性質之「平面媒體、網路媒體、廣播媒體、電視媒體」為原則。
3.本表請於每季過後20日內函報本處1份（部內單位請以便簽交換本處），並傳送電子檔及自行「按月」上網公告。</t>
    </r>
    <phoneticPr fontId="20" type="noConversion"/>
  </si>
  <si>
    <t>內政部 小計</t>
    <phoneticPr fontId="20" type="noConversion"/>
  </si>
  <si>
    <t>營建建設基金 小計</t>
    <phoneticPr fontId="20" type="noConversion"/>
  </si>
  <si>
    <t>警察消防海巡移民空勤人員及協勤民力安全基金</t>
    <phoneticPr fontId="20" type="noConversion"/>
  </si>
  <si>
    <t>警察消防海巡移民空勤人員及協勤民力安全基金 小計</t>
    <phoneticPr fontId="20" type="noConversion"/>
  </si>
  <si>
    <t>中央警察大學 小計</t>
    <phoneticPr fontId="20" type="noConversion"/>
  </si>
  <si>
    <t>消防署及所屬 小計</t>
    <phoneticPr fontId="20" type="noConversion"/>
  </si>
  <si>
    <t>役政署 小計</t>
    <phoneticPr fontId="20" type="noConversion"/>
  </si>
  <si>
    <t>財團法人臺灣營建研究院</t>
    <phoneticPr fontId="20" type="noConversion"/>
  </si>
  <si>
    <t>財團法人中央營建技術顧問研究社</t>
    <phoneticPr fontId="20" type="noConversion"/>
  </si>
  <si>
    <t>財團法人義勇消防人員安全濟助基金會</t>
    <phoneticPr fontId="20" type="noConversion"/>
  </si>
  <si>
    <t>財團法人消防發展基金會</t>
    <phoneticPr fontId="20" type="noConversion"/>
  </si>
  <si>
    <t>財團法人臺灣省義勇人員安全濟助基金會</t>
    <phoneticPr fontId="20" type="noConversion"/>
  </si>
  <si>
    <r>
      <t xml:space="preserve">填表說明：
</t>
    </r>
    <r>
      <rPr>
        <sz val="12"/>
        <color indexed="12"/>
        <rFont val="標楷體"/>
        <family val="4"/>
        <charset val="136"/>
      </rPr>
      <t>1.依據101年度中央政府小預算案審查報告通案決議：自101年度起各機關含附屬單位及依預算法第62條之1所定財團法人於平面媒體、網路媒體、廣播媒體及電視媒體辦理政策宣導相關之廣告，均應按月於機關網站資訊公開區中單獨列示公布，並由各該主管機關按季彙整送立法院。
2.本表查填範圍：由編列預算機關（基金、財團法人）查填該季辦理或補助「具政策宣導廣告」性質之「平面媒體、網路媒體、廣播媒體、電視媒體」為原則。
3.本表請於每季過後20日內函報本處1份（部內單位請以便簽交換本處），並傳送電子檔及自行「按月」上網公告。</t>
    </r>
    <phoneticPr fontId="20" type="noConversion"/>
  </si>
  <si>
    <t>內政部主管非營業特總基金 總計</t>
    <phoneticPr fontId="20" type="noConversion"/>
  </si>
  <si>
    <t>內政部主管財團法人 總計</t>
    <phoneticPr fontId="20" type="noConversion"/>
  </si>
  <si>
    <t>內政部主管公務預算 總計</t>
    <phoneticPr fontId="20" type="noConversion"/>
  </si>
  <si>
    <t>營建署及所屬 小計</t>
    <phoneticPr fontId="20" type="noConversion"/>
  </si>
  <si>
    <t>財團法人台灣建築中心</t>
    <phoneticPr fontId="20" type="noConversion"/>
  </si>
  <si>
    <t>研發及產業訓儲替代役基金 小計</t>
    <phoneticPr fontId="20" type="noConversion"/>
  </si>
  <si>
    <t>平面媒體</t>
  </si>
  <si>
    <t>1次</t>
  </si>
  <si>
    <t>公益託播</t>
  </si>
  <si>
    <t>聯合報</t>
  </si>
  <si>
    <t>刑事警察局</t>
  </si>
  <si>
    <t>消防署</t>
  </si>
  <si>
    <t>國土永續發展基金 小計</t>
    <phoneticPr fontId="20" type="noConversion"/>
  </si>
  <si>
    <t>警政署及所屬 小計</t>
    <phoneticPr fontId="20" type="noConversion"/>
  </si>
  <si>
    <t>民政司</t>
  </si>
  <si>
    <t>中央警察大學</t>
    <phoneticPr fontId="20" type="noConversion"/>
  </si>
  <si>
    <t>無</t>
    <phoneticPr fontId="20" type="noConversion"/>
  </si>
  <si>
    <t>移民署 小計</t>
    <phoneticPr fontId="20" type="noConversion"/>
  </si>
  <si>
    <t>預防二次交通事故發生</t>
  </si>
  <si>
    <t>刊登及播出
次 數</t>
    <phoneticPr fontId="20" type="noConversion"/>
  </si>
  <si>
    <t>刊登及播出
時 間</t>
    <phoneticPr fontId="20" type="noConversion"/>
  </si>
  <si>
    <t>托播對象</t>
    <phoneticPr fontId="20" type="noConversion"/>
  </si>
  <si>
    <t>警察廣播電臺</t>
  </si>
  <si>
    <t>7日</t>
  </si>
  <si>
    <t>警政署</t>
  </si>
  <si>
    <t>臺視、中視、華視、民視、原視</t>
  </si>
  <si>
    <t>單位：新臺幣元</t>
    <phoneticPr fontId="20" type="noConversion"/>
  </si>
  <si>
    <t>財團法人二二八事件紀念基金會</t>
    <phoneticPr fontId="20" type="noConversion"/>
  </si>
  <si>
    <t>違規拒檢逃逸 重罰加扣照</t>
  </si>
  <si>
    <t>1則</t>
  </si>
  <si>
    <t>華視、民視、台視、中視、原住民族電視台</t>
  </si>
  <si>
    <t>FB臉書</t>
  </si>
  <si>
    <t>Google聯播網</t>
  </si>
  <si>
    <t>專題廣編</t>
  </si>
  <si>
    <t>1篇</t>
  </si>
  <si>
    <t>三立新聞台
三立iNEWS台
三立MOD台</t>
  </si>
  <si>
    <t>加值回饋</t>
  </si>
  <si>
    <t>網路廣告</t>
  </si>
  <si>
    <t>三立新聞網</t>
  </si>
  <si>
    <t>新住民發展基金 小計</t>
    <phoneticPr fontId="20" type="noConversion"/>
  </si>
  <si>
    <t>建築研究所 小計</t>
    <phoneticPr fontId="20" type="noConversion"/>
  </si>
  <si>
    <t>空中勤務總隊 小計</t>
    <phoneticPr fontId="20" type="noConversion"/>
  </si>
  <si>
    <t>酒駕罰很大</t>
  </si>
  <si>
    <t>(補助移民署移民事務組執行)</t>
  </si>
  <si>
    <t>(補助移民署秘書室執行)</t>
  </si>
  <si>
    <t>聯合晚報</t>
  </si>
  <si>
    <t>國土永續發展基金</t>
    <phoneticPr fontId="20" type="noConversion"/>
  </si>
  <si>
    <t>Line</t>
  </si>
  <si>
    <t>自由時報</t>
  </si>
  <si>
    <t>犯罪預防宣導短片「在不瘋狂就等死x含羞草日記x警政署反毒」</t>
  </si>
  <si>
    <t>犯罪預防宣導短片「在不瘋狂就等死x警政署反詐騙」</t>
  </si>
  <si>
    <t>防範一氧化碳中毒</t>
  </si>
  <si>
    <t>役政署</t>
  </si>
  <si>
    <t>研發及產業訓儲替代役基金</t>
  </si>
  <si>
    <t>109年新住民及其子女海外培力計畫-寒假梯次</t>
  </si>
  <si>
    <t>108年度新住民專屬新聞網站維運案-「Taiwan我來了-新住民全球新聞網」粉絲團行銷宣傳廣告</t>
  </si>
  <si>
    <t>1個月</t>
  </si>
  <si>
    <t>FACEBOOK</t>
  </si>
  <si>
    <t>Google關鍵字</t>
  </si>
  <si>
    <t>108年度新住民資訊宣導電視媒體製播案-「我們一家人+」專題節目宣傳</t>
  </si>
  <si>
    <t>108年度新住民資訊宣導電視媒體製播案-「我們一家人+」Facebook廣告宣傳</t>
  </si>
  <si>
    <t>Facebook</t>
  </si>
  <si>
    <t>108年度新住民資訊宣導電視媒體製播案-「我們一家人+」-節目宣傳-節目預告</t>
  </si>
  <si>
    <t>網路新聞、廣告文宣、美編設計、邀請卡印製及資料印製</t>
  </si>
  <si>
    <t>108年度新住民專屬新聞網站維運案-「新住民全球新聞網」影音廣告及暫停廣告</t>
  </si>
  <si>
    <t>Li TV影視</t>
  </si>
  <si>
    <t>4篇</t>
  </si>
  <si>
    <t>108年度新住民資訊宣導電視媒體製播案-「我們一家人+」三立新聞網BANNER宣傳(PC)</t>
  </si>
  <si>
    <t>108年度新住民資訊宣導電視媒體製播案-「我們一家人+」三立新聞網BANNER宣傳(行動裝置)</t>
  </si>
  <si>
    <t>財團法人二二八事件紀念基金會 小計</t>
    <phoneticPr fontId="20" type="noConversion"/>
  </si>
  <si>
    <t>財團法人台灣建築中心 小計</t>
    <phoneticPr fontId="20" type="noConversion"/>
  </si>
  <si>
    <t>財團法人臺灣營建研究院 小計</t>
    <phoneticPr fontId="20" type="noConversion"/>
  </si>
  <si>
    <t>財團法人中央營建技術顧問研究社 小計</t>
    <phoneticPr fontId="20" type="noConversion"/>
  </si>
  <si>
    <t>財團法人義勇消防人員安全濟助基金會 小計</t>
    <phoneticPr fontId="20" type="noConversion"/>
  </si>
  <si>
    <t>財團法人消防發展基金會 小計</t>
    <phoneticPr fontId="20" type="noConversion"/>
  </si>
  <si>
    <t>財團法人臺灣省義勇人員安全濟助基金會 小計</t>
    <phoneticPr fontId="20" type="noConversion"/>
  </si>
  <si>
    <t>109年度第1季</t>
    <phoneticPr fontId="20" type="noConversion"/>
  </si>
  <si>
    <t>秘書室</t>
  </si>
  <si>
    <t>內政部近年施政成果影片</t>
  </si>
  <si>
    <t>109年1月16日</t>
  </si>
  <si>
    <t>內政部臉書</t>
  </si>
  <si>
    <t>播出效益獲得逾5000次分享，觸及80萬人。</t>
  </si>
  <si>
    <t>警廣口播宣導（英語寺廟友善遊 鼠年好運隨我走）</t>
  </si>
  <si>
    <t>109年1月13日至1月19日</t>
  </si>
  <si>
    <t>警察廣播電台</t>
  </si>
  <si>
    <t>Call out 專訪本部談春節走春-英語寺廟友善遊 鼠年好運隨我走</t>
  </si>
  <si>
    <t>109年1月17日</t>
  </si>
  <si>
    <t>1日</t>
  </si>
  <si>
    <t>刊登部長及政務次長109年新春祝福語</t>
  </si>
  <si>
    <t>109年1月27日</t>
  </si>
  <si>
    <t>臺灣教會公報週刊</t>
  </si>
  <si>
    <t>109年全國孝行獎選拔活動開鑼！</t>
  </si>
  <si>
    <t>109年2月7日</t>
  </si>
  <si>
    <t>公益託播。</t>
  </si>
  <si>
    <t>戶政司</t>
  </si>
  <si>
    <t>數位相片可由網路即上傳 辦理身分證好方便</t>
  </si>
  <si>
    <t>109年2月10日至2月16日</t>
  </si>
  <si>
    <t>6次</t>
  </si>
  <si>
    <t>本案託播期間為109.2.10-2.16無須費用，撥出次數為6次。</t>
  </si>
  <si>
    <t>首次申請護照親辦一處收件全程服務便民措施</t>
  </si>
  <si>
    <t>109年3月16日至3月22日</t>
  </si>
  <si>
    <t>7次</t>
  </si>
  <si>
    <t>0</t>
  </si>
  <si>
    <t>本案託播期間為109.3.16-3.22無須費用，撥出次數為7次。</t>
  </si>
  <si>
    <t>資訊中心</t>
  </si>
  <si>
    <t>Taiwan FidO臺灣行動身分識別</t>
  </si>
  <si>
    <t>109年3月12日起</t>
  </si>
  <si>
    <t>刊登後無需下架，撥出次數為瀏覽人數。</t>
  </si>
  <si>
    <t>Youtube平台及臉書粉絲頁</t>
  </si>
  <si>
    <t>1.本計畫持續撥放，無需下架，爰無法計算撥放次數。
2.本案係108年度預算保留數，於本月完成撥放。</t>
  </si>
  <si>
    <t>109年1月1日至109年1月31日</t>
  </si>
  <si>
    <t>615次</t>
  </si>
  <si>
    <t>508次</t>
  </si>
  <si>
    <t>507次</t>
  </si>
  <si>
    <t>109年加強重要節日安全維護工作宣導</t>
  </si>
  <si>
    <t>蘋果日報</t>
  </si>
  <si>
    <t>109年2月1日至109年2月29日</t>
  </si>
  <si>
    <t>321次</t>
  </si>
  <si>
    <t>309次</t>
  </si>
  <si>
    <t>353次</t>
  </si>
  <si>
    <t>車禍現場拍照錄影五原則</t>
  </si>
  <si>
    <t>311次</t>
  </si>
  <si>
    <t>109年3月1日至109年3月31日</t>
  </si>
  <si>
    <t>262次</t>
  </si>
  <si>
    <t>318次</t>
  </si>
  <si>
    <t>220次</t>
  </si>
  <si>
    <t>109年1月1日至109年3月31日</t>
  </si>
  <si>
    <t>439次</t>
  </si>
  <si>
    <t>臺視、中視、華視、民視</t>
  </si>
  <si>
    <t>534次</t>
  </si>
  <si>
    <t>反詐騙宣導廣告</t>
  </si>
  <si>
    <t>中國時報2020 新春特刊</t>
  </si>
  <si>
    <t>臺灣警察專科學校</t>
  </si>
  <si>
    <t>109年招生宣傳方案</t>
  </si>
  <si>
    <t>109年1月17日、18日</t>
  </si>
  <si>
    <t>2日</t>
  </si>
  <si>
    <t>蘋果日報考場報</t>
  </si>
  <si>
    <t>109年3月號出刊</t>
  </si>
  <si>
    <t>警光雜誌</t>
  </si>
  <si>
    <t>投稿刊登</t>
  </si>
  <si>
    <t>109年2月28日至109年3月20日</t>
  </si>
  <si>
    <t>隨機播放</t>
  </si>
  <si>
    <t>109年3月9日至109年3月20日</t>
  </si>
  <si>
    <t>臺視、中視、華視、民視、原視、TVBS、八大、三立、中天、公視、年代、亞洲衛星、東森、非凡、壹電視、愛爾達、慈濟</t>
  </si>
  <si>
    <t>109年3月5日至109年3月18日</t>
  </si>
  <si>
    <t>總曝光次數813萬2,093次，總點擊次數1萬9,820次</t>
  </si>
  <si>
    <t>莫非數位科技有限公司(Google內容聯播網廣告)</t>
  </si>
  <si>
    <t>109年1月1日至1月31日</t>
  </si>
  <si>
    <t>568次</t>
  </si>
  <si>
    <t>109年2月1日至2月29日</t>
  </si>
  <si>
    <t>457次</t>
  </si>
  <si>
    <t>109年3月1日至3月31日</t>
  </si>
  <si>
    <t>346次</t>
  </si>
  <si>
    <t>清明防火宣導</t>
  </si>
  <si>
    <t>597次</t>
  </si>
  <si>
    <t>華視、民視、台視、中視、原住民族電視台、客家電視台</t>
  </si>
  <si>
    <t xml:space="preserve">優質替代役,服務袍澤最給力
</t>
  </si>
  <si>
    <t>facebook廣告代理商-圭話行銷股份有限公司</t>
  </si>
  <si>
    <t>83服役新選擇,歡迎加入替代役訓練班</t>
  </si>
  <si>
    <t>109年(第2次)役男申請服一般替代役影音宣導</t>
  </si>
  <si>
    <t>持續刊登、播放</t>
  </si>
  <si>
    <t>內政部及役政署網頁、臉書、youtube</t>
  </si>
  <si>
    <t>防制人口販運 (燈箱廣告2面)</t>
  </si>
  <si>
    <t xml:space="preserve"> 109年1月1至109年1月20日</t>
  </si>
  <si>
    <t>20日</t>
  </si>
  <si>
    <t>桃園機場</t>
  </si>
  <si>
    <t>移民署</t>
    <phoneticPr fontId="20" type="noConversion"/>
  </si>
  <si>
    <t>空中勤務總隊</t>
  </si>
  <si>
    <t>黑鷹直升機飛行前檢查採訪報導</t>
  </si>
  <si>
    <t>109年1月10日</t>
  </si>
  <si>
    <t>兵器軍術圖解</t>
  </si>
  <si>
    <t>黑鷹直升機森林滅火採訪報導</t>
  </si>
  <si>
    <t>109年2月10日</t>
  </si>
  <si>
    <t>營建署採訪本總隊專題報導，採訪主題為「從天而降的救難天使」</t>
  </si>
  <si>
    <t>109年3月15日</t>
  </si>
  <si>
    <t>國家公園季刊</t>
  </si>
  <si>
    <t>陽明山國家公園管理處</t>
  </si>
  <si>
    <t>配合國家公園法修訂與計畫檢討辦理計畫與法令宣導:辦理變更陽明山國家公園計畫菁山苗圃案及變更陽明山國家公園計畫菁山遊憩區(遊六)案草案公開展覽事宜</t>
  </si>
  <si>
    <t>太魯閣國家公園管理處</t>
  </si>
  <si>
    <t>109年春節免費遊園專車廣告</t>
  </si>
  <si>
    <t>109年1月23日</t>
  </si>
  <si>
    <t>更生日報</t>
  </si>
  <si>
    <t>109年1月22日至1月29日</t>
  </si>
  <si>
    <t>聯統日報</t>
  </si>
  <si>
    <t>109年1月21日</t>
  </si>
  <si>
    <t>民眾日報</t>
  </si>
  <si>
    <t>109年1月21日至1月28日</t>
  </si>
  <si>
    <t>花蓮電子報</t>
  </si>
  <si>
    <t>金門國家公園管理處</t>
  </si>
  <si>
    <t>109年新春拜年賀歲影片播放</t>
  </si>
  <si>
    <t>109年1月24日至109年1月29日(每日13:00~14:00)</t>
  </si>
  <si>
    <t>6天</t>
  </si>
  <si>
    <t>名城事業股份有限公司</t>
  </si>
  <si>
    <t>城鄉發展分署</t>
  </si>
  <si>
    <t>海生館人工等4處暫定重要濕地再評定公告</t>
  </si>
  <si>
    <t>109年3月24日至109年3月26日</t>
  </si>
  <si>
    <t>3日</t>
  </si>
  <si>
    <t>經濟日報</t>
  </si>
  <si>
    <t>東源等3處暫定重要濕地再評定案</t>
  </si>
  <si>
    <t>109年3月26日至109年3月28日</t>
  </si>
  <si>
    <t>8日</t>
    <phoneticPr fontId="20" type="noConversion"/>
  </si>
  <si>
    <t>109年春節免費遊園專車廣告</t>
    <phoneticPr fontId="20" type="noConversion"/>
  </si>
  <si>
    <t>住宅基金</t>
  </si>
  <si>
    <t>網路媒體
戶外媒體
其他宣導</t>
  </si>
  <si>
    <t>108年度社會住宅包租代管行銷宣導委託案
（辦理社會住宅包租代管政策行銷宣導）</t>
  </si>
  <si>
    <t>109年1月1日-109年3月31日</t>
  </si>
  <si>
    <t>1.網路媒體：All Facebook+IG+行動聯播網(Newsfeed+Me ssenger)PPA Photo（走期14天）20,000點擊數。
2.戶外媒體（走期均為1個月）：於機場捷運通車海報（10列，共40面）、台灣高鐵雙數車廂 2、4、 6、8、10 、12 車廂內 c 位置海報及T-Life雜誌 內頁登廣告。
3.其他宣導：台彩紅包袋60,000份、摺頁插頁40,000份。</t>
  </si>
  <si>
    <t>1.網路媒體：FB 貼文 廣告及抽獎行銷活動。
2.戶外媒體：於機場捷運、台灣高鐵車內張貼海報及T-Life雜誌 內頁登廣告。
3.其他宣導：台彩紅包袋及摺頁插頁。</t>
  </si>
  <si>
    <t>運用租屋網路媒體平臺加強行銷社會住宅包租代管網路曝光</t>
  </si>
  <si>
    <t>網路媒體：於591租屋網站內，PC首頁大看板、APP啟動頁、PC租屋列表頁頂部橫幅、PC租屋列表頁底部橫幅、行動裝置首頁橫幅等站內刊刊登廣告及15個縣市再行銷廣告，每月平均6,240,714曝光數。</t>
  </si>
  <si>
    <t>網路媒體：於591租屋網站內刊登廣告及成立專區及Google內容聯播網</t>
  </si>
  <si>
    <t>平面媒體
網路媒體</t>
  </si>
  <si>
    <t>108年度社會住宅行銷宣導委託專業服務案</t>
  </si>
  <si>
    <t>109年1月1日-109年1月3日</t>
  </si>
  <si>
    <t>1.網路託播：Google、Youtube、Dcard，共56萬觀看數。
2.戶外媒體：台北捷運LED電視每日36檔、台北車站世界之窗每日32檔、精選校園戶外電視每日180檔。</t>
  </si>
  <si>
    <t>1.網路託播：Google、Youtube、Dcard。
2.戶外媒體：台北捷運LED電視、台北車站世界之窗、精選校園戶外電視。</t>
  </si>
  <si>
    <t>31日
（1次以上）</t>
  </si>
  <si>
    <t>109年新住民及其子女海外培力計畫</t>
  </si>
  <si>
    <t>109年1月4日
109年1月11日
109年1月18日
109年1月31日</t>
  </si>
  <si>
    <t>344,187次曝光</t>
  </si>
  <si>
    <t>2,447,002次曝光</t>
  </si>
  <si>
    <t>2,145,458次曝光</t>
  </si>
  <si>
    <t>1386檔</t>
  </si>
  <si>
    <t>108年度新住民資訊宣導電視媒體製播案-「我們一家人+」-健康有方節目配合</t>
  </si>
  <si>
    <t>109年1月6日</t>
  </si>
  <si>
    <t>1單元</t>
  </si>
  <si>
    <t>三立台灣台</t>
  </si>
  <si>
    <t>第6屆新住民及其子女築夢計畫</t>
  </si>
  <si>
    <t>109年1月9日</t>
  </si>
  <si>
    <t>109年1月1日至109年2月29日</t>
  </si>
  <si>
    <t>29日</t>
  </si>
  <si>
    <t>108年度新住民專屬新聞網站維運案-「新住民全球新聞網」報紙平面廣告</t>
  </si>
  <si>
    <t>109年2月12日</t>
  </si>
  <si>
    <t>台灣導報</t>
  </si>
  <si>
    <t>108年度新住民專屬新聞網站維運案-「新住民全球新聞網」雜誌平面廣告</t>
  </si>
  <si>
    <t>109年2月6日</t>
  </si>
  <si>
    <t>新新聞</t>
  </si>
  <si>
    <t>108年度新住民專屬新聞網站維運案-「新住民全球新聞網」首頁網站廣告</t>
  </si>
  <si>
    <t>新頭殼</t>
  </si>
  <si>
    <t>109年2月1日
109年2月6日
109年2月15日
109年2月22日
109年2月29日</t>
  </si>
  <si>
    <t>5篇</t>
  </si>
  <si>
    <t>109年2月21日</t>
  </si>
  <si>
    <t>UDN聯合新聞網新聞網＆粉絲團分享</t>
  </si>
  <si>
    <t>節目廣編稿</t>
  </si>
  <si>
    <t>ETTODAY新聞網新聞稿＆粉絲團分享</t>
  </si>
  <si>
    <t>風傳媒新聞稿＆粉絲團分享</t>
  </si>
  <si>
    <t>上報新聞稿＆上報粉絲團</t>
  </si>
  <si>
    <t>497,752次曝光</t>
  </si>
  <si>
    <t>1706檔 51180秒</t>
  </si>
  <si>
    <t>2,858,563次曝光</t>
  </si>
  <si>
    <t>2,501,301次曝光</t>
  </si>
  <si>
    <t>31日
（31次以上）</t>
  </si>
  <si>
    <t>109年3月22日</t>
  </si>
  <si>
    <t>108年度新住民專屬新聞網站維運案-「新住民全球新聞網」紙本廣告及網頁蓋板廣告</t>
  </si>
  <si>
    <t>108年12月21日
109年3月27日至109年3月29日</t>
  </si>
  <si>
    <t>1次
3天</t>
  </si>
  <si>
    <t>中國時報
中時電子報</t>
  </si>
  <si>
    <t>(跨年度執行)108年12月21日刊登紙本，並於109年3月27日至3月29日於中時電子報刊登蓋板廣告</t>
  </si>
  <si>
    <t>108年度新住民資訊宣導電視媒體製播案-「我們一家人+」專題節目宣傳-ETTODAY 新聞網&amp;粉絲團</t>
  </si>
  <si>
    <t>109年3月9日</t>
  </si>
  <si>
    <t>ETTODAY新聞網</t>
  </si>
  <si>
    <t>108年度新住民資訊宣導電視媒體製播案-「我們一家人+」專題節目宣傳-UDN 新聞網&amp;粉絲團</t>
  </si>
  <si>
    <t>109年3月13日</t>
  </si>
  <si>
    <t>UDN聯合新聞網</t>
  </si>
  <si>
    <t>108年度新住民資訊宣導電視媒體製播案-「我們一家人+」專題節目宣傳-風傳媒 新聞網&amp;粉絲團</t>
  </si>
  <si>
    <t>109年3月10日</t>
  </si>
  <si>
    <t>風傳媒新聞網</t>
  </si>
  <si>
    <t>108年度新住民資訊宣導電視媒體製播案-「我們一家人+」專題節目宣傳-FB廣告</t>
  </si>
  <si>
    <t>5次</t>
  </si>
  <si>
    <t>108年度新住民資訊宣導電視媒體製播案-「我們一家人+」專題節目宣傳-Line TV 廣告</t>
  </si>
  <si>
    <t>109年2月21日至109年3月20日</t>
  </si>
  <si>
    <t>1式</t>
  </si>
  <si>
    <t>108年度新住民資訊宣導電視媒體製播案-「我們一家人+」專題節目宣傳-Taipei Times網站消息稿</t>
  </si>
  <si>
    <t>109年3月21日</t>
  </si>
  <si>
    <t>Taipei Times新聞網</t>
  </si>
  <si>
    <t>108年度新住民資訊宣導電視媒體製播案-「我們一家人+」專題節目宣傳-三立新聞網PC Banner廣告</t>
  </si>
  <si>
    <t>08年度新住民資訊宣導電視媒體製播案-「我們一家人+」專題節目宣傳-三立新聞網Mobile Banner廣告</t>
  </si>
  <si>
    <t>108年度新住民資訊宣導電視媒體製播案-「我們一家人+」專題節目宣傳-聯合報節目宣傳稿</t>
  </si>
  <si>
    <t>109年3月7日
109年3月14日
109年3月21日
109年3月28日</t>
  </si>
  <si>
    <t>4次</t>
  </si>
  <si>
    <t>1032次</t>
  </si>
  <si>
    <t>二二八國家紀念館活動資訊、休館休展訊息及因應新型冠狀病毒本館防疫措施</t>
  </si>
  <si>
    <t>109年1月1日~109年1月31日</t>
  </si>
  <si>
    <t>15</t>
  </si>
  <si>
    <t>二二八國家紀念館活動資訊、及因應新型冠狀病毒本館防疫措施及入館規範</t>
  </si>
  <si>
    <t>109年2月1日~109年2月29日</t>
  </si>
  <si>
    <t>14</t>
  </si>
  <si>
    <t>二二八國家紀念館活動資訊</t>
  </si>
  <si>
    <t>109年3月1日~109年3月31日</t>
  </si>
  <si>
    <t>13</t>
  </si>
  <si>
    <t>108年度新住民資訊宣導電視媒體製播案-「我們一家人+」節目廣編稿</t>
  </si>
  <si>
    <t>109年3月1日至3月31日</t>
    <phoneticPr fontId="20" type="noConversion"/>
  </si>
  <si>
    <t>另於本署臉書、youtube平台持續推播。</t>
    <phoneticPr fontId="20" type="noConversion"/>
  </si>
  <si>
    <t>另刊載網紅「又仁」(前公益大使團役男)臉書。</t>
    <phoneticPr fontId="20" type="noConversion"/>
  </si>
  <si>
    <r>
      <rPr>
        <sz val="12"/>
        <color rgb="FFFF0000"/>
        <rFont val="標楷體"/>
        <family val="4"/>
        <charset val="136"/>
      </rPr>
      <t>109年</t>
    </r>
    <r>
      <rPr>
        <sz val="12"/>
        <color rgb="FF000000"/>
        <rFont val="標楷體"/>
        <family val="4"/>
        <charset val="136"/>
      </rPr>
      <t>3月30日至4月18日</t>
    </r>
    <phoneticPr fontId="20" type="noConversion"/>
  </si>
  <si>
    <r>
      <rPr>
        <sz val="12"/>
        <color rgb="FFFF0000"/>
        <rFont val="標楷體"/>
        <family val="4"/>
        <charset val="136"/>
      </rPr>
      <t>109年</t>
    </r>
    <r>
      <rPr>
        <sz val="12"/>
        <color rgb="FF000000"/>
        <rFont val="標楷體"/>
        <family val="4"/>
        <charset val="136"/>
      </rPr>
      <t>3月19日起</t>
    </r>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</si>
</sst>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_);[Red]\(#,##0\)"/>
    <numFmt numFmtId="177" formatCode="_-* #,##0_-;\-* #,##0_-;_-* &quot;-&quot;??_-;_-@_-"/>
    <numFmt numFmtId="178" formatCode="&quot; &quot;#,##0.00&quot; &quot;;&quot;-&quot;#,##0.00&quot; &quot;;&quot; -&quot;#&quot; &quot;;&quot; &quot;@&quot; &quot;"/>
    <numFmt numFmtId="179" formatCode="0&quot; &quot;;[Red]&quot;(&quot;0&quot;)&quot;"/>
    <numFmt numFmtId="180" formatCode="#,##0&quot; &quot;;[Red]&quot;(&quot;#,##0&quot;)&quot;"/>
  </numFmts>
  <fonts count="37">
    <font>
      <sz val="12"/>
      <name val="新細明體"/>
      <family val="1"/>
      <charset val="136"/>
    </font>
    <font>
      <sz val="10"/>
      <name val="Helv"/>
      <family val="2"/>
    </font>
    <font>
      <sz val="12"/>
      <color indexed="8"/>
      <name val="新細明體"/>
      <family val="1"/>
      <charset val="136"/>
    </font>
    <font>
      <sz val="12"/>
      <color indexed="9"/>
      <name val="新細明體"/>
      <family val="1"/>
      <charset val="136"/>
    </font>
    <font>
      <sz val="12"/>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9"/>
      <name val="新細明體"/>
      <family val="1"/>
      <charset val="136"/>
    </font>
    <font>
      <sz val="12"/>
      <name val="標楷體"/>
      <family val="4"/>
      <charset val="136"/>
    </font>
    <font>
      <b/>
      <sz val="14"/>
      <color indexed="10"/>
      <name val="標楷體"/>
      <family val="4"/>
      <charset val="136"/>
    </font>
    <font>
      <b/>
      <sz val="18"/>
      <name val="標楷體"/>
      <family val="4"/>
      <charset val="136"/>
    </font>
    <font>
      <b/>
      <sz val="16"/>
      <name val="標楷體"/>
      <family val="4"/>
      <charset val="136"/>
    </font>
    <font>
      <b/>
      <sz val="12"/>
      <name val="標楷體"/>
      <family val="4"/>
      <charset val="136"/>
    </font>
    <font>
      <sz val="12"/>
      <color indexed="8"/>
      <name val="標楷體"/>
      <family val="4"/>
      <charset val="136"/>
    </font>
    <font>
      <b/>
      <sz val="12"/>
      <color indexed="8"/>
      <name val="標楷體"/>
      <family val="4"/>
      <charset val="136"/>
    </font>
    <font>
      <sz val="9"/>
      <color indexed="81"/>
      <name val="新細明體"/>
      <family val="1"/>
      <charset val="136"/>
    </font>
    <font>
      <sz val="12"/>
      <color indexed="12"/>
      <name val="標楷體"/>
      <family val="4"/>
      <charset val="136"/>
    </font>
    <font>
      <sz val="11"/>
      <name val="標楷體"/>
      <family val="4"/>
      <charset val="136"/>
    </font>
    <font>
      <b/>
      <sz val="12"/>
      <color indexed="12"/>
      <name val="標楷體"/>
      <family val="4"/>
      <charset val="136"/>
    </font>
    <font>
      <sz val="12"/>
      <color rgb="FF000000"/>
      <name val="標楷體"/>
      <family val="4"/>
      <charset val="136"/>
    </font>
    <font>
      <u/>
      <sz val="12"/>
      <color indexed="12"/>
      <name val="新細明體"/>
      <family val="1"/>
      <charset val="136"/>
    </font>
    <font>
      <sz val="12"/>
      <color rgb="FF000000"/>
      <name val="新細明體"/>
      <family val="1"/>
      <charset val="136"/>
    </font>
    <font>
      <sz val="12"/>
      <color theme="1"/>
      <name val="標楷體"/>
      <family val="4"/>
      <charset val="136"/>
    </font>
    <font>
      <sz val="12"/>
      <color rgb="FFFF0000"/>
      <name val="標楷體"/>
      <family val="4"/>
      <charset val="136"/>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2"/>
        <bgColor indexed="64"/>
      </patternFill>
    </fill>
  </fills>
  <borders count="23">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diagonal/>
    </border>
    <border>
      <left/>
      <right style="thin">
        <color indexed="64"/>
      </right>
      <top style="thin">
        <color auto="1"/>
      </top>
      <bottom/>
      <diagonal/>
    </border>
  </borders>
  <cellStyleXfs count="49">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xf numFmtId="43" fontId="4" fillId="0" borderId="0" applyFont="0" applyFill="0" applyBorder="0" applyAlignment="0" applyProtection="0"/>
    <xf numFmtId="43" fontId="4" fillId="0" borderId="0" applyFont="0" applyFill="0" applyBorder="0" applyAlignment="0" applyProtection="0"/>
    <xf numFmtId="0" fontId="5" fillId="16" borderId="0" applyNumberFormat="0" applyBorder="0" applyAlignment="0" applyProtection="0">
      <alignment vertical="center"/>
    </xf>
    <xf numFmtId="0" fontId="6" fillId="0" borderId="1" applyNumberFormat="0" applyFill="0" applyAlignment="0" applyProtection="0">
      <alignment vertical="center"/>
    </xf>
    <xf numFmtId="0" fontId="7" fillId="4" borderId="0" applyNumberFormat="0" applyBorder="0" applyAlignment="0" applyProtection="0">
      <alignment vertical="center"/>
    </xf>
    <xf numFmtId="0" fontId="8" fillId="17" borderId="2" applyNumberFormat="0" applyAlignment="0" applyProtection="0">
      <alignment vertical="center"/>
    </xf>
    <xf numFmtId="0" fontId="9" fillId="0" borderId="3" applyNumberFormat="0" applyFill="0" applyAlignment="0" applyProtection="0">
      <alignment vertical="center"/>
    </xf>
    <xf numFmtId="0" fontId="4" fillId="18" borderId="4" applyNumberFormat="0" applyFont="0" applyAlignment="0" applyProtection="0">
      <alignment vertical="center"/>
    </xf>
    <xf numFmtId="0" fontId="10" fillId="0" borderId="0" applyNumberFormat="0" applyFill="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1" fillId="0" borderId="0"/>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7" borderId="2" applyNumberFormat="0" applyAlignment="0" applyProtection="0">
      <alignment vertical="center"/>
    </xf>
    <xf numFmtId="0" fontId="16" fillId="17" borderId="8" applyNumberFormat="0" applyAlignment="0" applyProtection="0">
      <alignment vertical="center"/>
    </xf>
    <xf numFmtId="0" fontId="17" fillId="23" borderId="9" applyNumberFormat="0" applyAlignment="0" applyProtection="0">
      <alignment vertical="center"/>
    </xf>
    <xf numFmtId="0" fontId="18" fillId="3" borderId="0" applyNumberFormat="0" applyBorder="0" applyAlignment="0" applyProtection="0">
      <alignment vertical="center"/>
    </xf>
    <xf numFmtId="0" fontId="19" fillId="0" borderId="0" applyNumberFormat="0" applyFill="0" applyBorder="0" applyAlignment="0" applyProtection="0">
      <alignment vertical="center"/>
    </xf>
    <xf numFmtId="43" fontId="4" fillId="0" borderId="0" applyFont="0" applyFill="0" applyBorder="0" applyAlignment="0" applyProtection="0"/>
    <xf numFmtId="0" fontId="33" fillId="0" borderId="0" applyNumberFormat="0" applyFill="0" applyBorder="0" applyAlignment="0" applyProtection="0">
      <alignment vertical="top"/>
      <protection locked="0"/>
    </xf>
    <xf numFmtId="178" fontId="34" fillId="0" borderId="0" applyFont="0" applyBorder="0" applyProtection="0">
      <alignment vertical="center"/>
    </xf>
  </cellStyleXfs>
  <cellXfs count="101">
    <xf numFmtId="0" fontId="0" fillId="0" borderId="0" xfId="0"/>
    <xf numFmtId="0" fontId="21" fillId="0" borderId="0" xfId="0" applyFont="1" applyFill="1" applyAlignment="1">
      <alignment vertical="top" wrapText="1"/>
    </xf>
    <xf numFmtId="0" fontId="21" fillId="0" borderId="0" xfId="0" applyFont="1" applyAlignment="1">
      <alignment vertical="top" wrapText="1"/>
    </xf>
    <xf numFmtId="0" fontId="21" fillId="0" borderId="0" xfId="0" applyFont="1" applyBorder="1" applyAlignment="1">
      <alignment vertical="center" wrapText="1"/>
    </xf>
    <xf numFmtId="176" fontId="21" fillId="0" borderId="0" xfId="0" applyNumberFormat="1" applyFont="1" applyAlignment="1">
      <alignment horizontal="right" vertical="center"/>
    </xf>
    <xf numFmtId="49" fontId="21" fillId="0" borderId="0" xfId="0" applyNumberFormat="1" applyFont="1" applyAlignment="1">
      <alignment horizontal="right" vertical="center"/>
    </xf>
    <xf numFmtId="49" fontId="26" fillId="0" borderId="10" xfId="0" applyNumberFormat="1" applyFont="1" applyFill="1" applyBorder="1" applyAlignment="1">
      <alignment horizontal="left" vertical="center" wrapText="1"/>
    </xf>
    <xf numFmtId="0" fontId="25" fillId="0" borderId="11" xfId="0" applyFont="1" applyFill="1" applyBorder="1" applyAlignment="1">
      <alignment horizontal="center" vertical="center" wrapText="1"/>
    </xf>
    <xf numFmtId="0" fontId="25" fillId="0" borderId="11" xfId="0" applyFont="1" applyBorder="1" applyAlignment="1">
      <alignment horizontal="center" vertical="center" wrapText="1"/>
    </xf>
    <xf numFmtId="176" fontId="25" fillId="0" borderId="11" xfId="0" applyNumberFormat="1" applyFont="1" applyBorder="1" applyAlignment="1">
      <alignment horizontal="center" vertical="center"/>
    </xf>
    <xf numFmtId="49" fontId="25" fillId="0" borderId="11" xfId="0" applyNumberFormat="1" applyFont="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6" fillId="0" borderId="10" xfId="0" applyNumberFormat="1" applyFont="1" applyBorder="1" applyAlignment="1">
      <alignment horizontal="center" vertical="center" wrapText="1"/>
    </xf>
    <xf numFmtId="176" fontId="25" fillId="0" borderId="10" xfId="0" applyNumberFormat="1" applyFont="1" applyBorder="1" applyAlignment="1">
      <alignment horizontal="center" vertical="center"/>
    </xf>
    <xf numFmtId="49" fontId="21" fillId="0" borderId="10" xfId="20" applyNumberFormat="1" applyFont="1" applyBorder="1" applyAlignment="1">
      <alignment horizontal="left" vertical="center" wrapText="1"/>
    </xf>
    <xf numFmtId="49" fontId="21" fillId="24" borderId="10" xfId="20" applyNumberFormat="1" applyFont="1" applyFill="1" applyBorder="1" applyAlignment="1">
      <alignment horizontal="left" vertical="center" wrapText="1"/>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176" fontId="22" fillId="0" borderId="0" xfId="0" applyNumberFormat="1" applyFont="1" applyAlignment="1">
      <alignment vertical="center"/>
    </xf>
    <xf numFmtId="49" fontId="21" fillId="0" borderId="10" xfId="0" applyNumberFormat="1" applyFont="1" applyFill="1" applyBorder="1" applyAlignment="1">
      <alignment horizontal="left" vertical="center" wrapText="1"/>
    </xf>
    <xf numFmtId="49" fontId="21" fillId="0" borderId="10" xfId="20" applyNumberFormat="1" applyFont="1" applyFill="1" applyBorder="1" applyAlignment="1">
      <alignment vertical="center" wrapText="1"/>
    </xf>
    <xf numFmtId="176" fontId="21" fillId="0" borderId="10" xfId="20" applyNumberFormat="1" applyFont="1" applyFill="1" applyBorder="1" applyAlignment="1">
      <alignment vertical="center" wrapText="1"/>
    </xf>
    <xf numFmtId="49" fontId="21" fillId="0" borderId="10" xfId="20" applyNumberFormat="1" applyFont="1" applyFill="1" applyBorder="1" applyAlignment="1">
      <alignment horizontal="left" vertical="center" wrapText="1"/>
    </xf>
    <xf numFmtId="49" fontId="30" fillId="24" borderId="10" xfId="20" applyNumberFormat="1" applyFont="1" applyFill="1" applyBorder="1" applyAlignment="1">
      <alignment horizontal="left" vertical="center" wrapText="1"/>
    </xf>
    <xf numFmtId="176" fontId="21" fillId="24" borderId="10" xfId="20" applyNumberFormat="1" applyFont="1" applyFill="1" applyBorder="1" applyAlignment="1">
      <alignment horizontal="right" vertical="center"/>
    </xf>
    <xf numFmtId="176" fontId="21" fillId="0" borderId="10" xfId="20" applyNumberFormat="1" applyFont="1" applyFill="1" applyBorder="1" applyAlignment="1">
      <alignment horizontal="right" vertical="center"/>
    </xf>
    <xf numFmtId="176" fontId="21" fillId="0" borderId="10" xfId="20" applyNumberFormat="1" applyFont="1" applyBorder="1" applyAlignment="1">
      <alignment horizontal="right" vertical="center"/>
    </xf>
    <xf numFmtId="49" fontId="21" fillId="0" borderId="10" xfId="0" applyNumberFormat="1" applyFont="1" applyFill="1" applyBorder="1" applyAlignment="1">
      <alignment horizontal="left" vertical="center" wrapText="1" indent="1"/>
    </xf>
    <xf numFmtId="49" fontId="26" fillId="0" borderId="10" xfId="0" applyNumberFormat="1" applyFont="1" applyFill="1" applyBorder="1" applyAlignment="1">
      <alignment horizontal="left" vertical="center" wrapText="1" indent="1"/>
    </xf>
    <xf numFmtId="0" fontId="2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177" fontId="21" fillId="0" borderId="10" xfId="20" applyNumberFormat="1" applyFont="1" applyFill="1" applyBorder="1" applyAlignment="1">
      <alignment horizontal="center" vertical="center"/>
    </xf>
    <xf numFmtId="176" fontId="21" fillId="0" borderId="10" xfId="20" applyNumberFormat="1" applyFont="1" applyFill="1" applyBorder="1" applyAlignment="1">
      <alignment horizontal="right" vertical="center"/>
    </xf>
    <xf numFmtId="0" fontId="33" fillId="0" borderId="10" xfId="47" applyBorder="1" applyAlignment="1" applyProtection="1">
      <alignment vertical="center" wrapText="1"/>
    </xf>
    <xf numFmtId="0" fontId="21" fillId="0" borderId="10" xfId="0" applyFont="1" applyBorder="1" applyAlignment="1">
      <alignment vertical="center" wrapText="1"/>
    </xf>
    <xf numFmtId="49" fontId="21" fillId="0" borderId="14" xfId="0" applyNumberFormat="1" applyFont="1" applyFill="1" applyBorder="1" applyAlignment="1">
      <alignment horizontal="left" vertical="center" wrapText="1"/>
    </xf>
    <xf numFmtId="0" fontId="0" fillId="0" borderId="0" xfId="0" applyAlignment="1">
      <alignment vertical="center"/>
    </xf>
    <xf numFmtId="49" fontId="21" fillId="0" borderId="10" xfId="0" applyNumberFormat="1" applyFont="1" applyFill="1" applyBorder="1" applyAlignment="1">
      <alignment horizontal="center" vertical="center" wrapText="1"/>
    </xf>
    <xf numFmtId="49" fontId="35" fillId="0" borderId="18" xfId="0" applyNumberFormat="1" applyFont="1" applyFill="1" applyBorder="1" applyAlignment="1">
      <alignment horizontal="left" vertical="center" wrapText="1"/>
    </xf>
    <xf numFmtId="49" fontId="32" fillId="0" borderId="18" xfId="0" applyNumberFormat="1" applyFont="1" applyBorder="1" applyAlignment="1">
      <alignment horizontal="center" vertical="center" wrapText="1"/>
    </xf>
    <xf numFmtId="179" fontId="35" fillId="0" borderId="18" xfId="0" applyNumberFormat="1" applyFont="1" applyFill="1" applyBorder="1" applyAlignment="1">
      <alignment horizontal="center" vertical="center" wrapText="1"/>
    </xf>
    <xf numFmtId="49" fontId="35" fillId="0" borderId="18" xfId="0" applyNumberFormat="1" applyFont="1" applyFill="1" applyBorder="1" applyAlignment="1">
      <alignment horizontal="center" vertical="center" wrapText="1"/>
    </xf>
    <xf numFmtId="180" fontId="35" fillId="0" borderId="18" xfId="48" applyNumberFormat="1" applyFont="1" applyFill="1" applyBorder="1" applyAlignment="1" applyProtection="1">
      <alignment horizontal="right" vertical="center"/>
    </xf>
    <xf numFmtId="180" fontId="35" fillId="0" borderId="18" xfId="48" applyNumberFormat="1" applyFont="1" applyFill="1" applyBorder="1" applyAlignment="1" applyProtection="1">
      <alignment horizontal="left" vertical="center"/>
    </xf>
    <xf numFmtId="0" fontId="35" fillId="0" borderId="0" xfId="0" applyFont="1" applyBorder="1" applyAlignment="1">
      <alignment vertical="center" wrapText="1"/>
    </xf>
    <xf numFmtId="180" fontId="35" fillId="0" borderId="18" xfId="48" applyNumberFormat="1" applyFont="1" applyFill="1" applyBorder="1" applyAlignment="1" applyProtection="1">
      <alignment horizontal="left" vertical="center" wrapText="1"/>
    </xf>
    <xf numFmtId="49" fontId="32" fillId="0" borderId="18" xfId="0" applyNumberFormat="1" applyFont="1" applyFill="1" applyBorder="1" applyAlignment="1">
      <alignment horizontal="center" vertical="center" wrapText="1"/>
    </xf>
    <xf numFmtId="0" fontId="21" fillId="0" borderId="0" xfId="0" applyFont="1" applyAlignment="1">
      <alignment horizontal="center" vertical="center" wrapText="1"/>
    </xf>
    <xf numFmtId="49" fontId="21" fillId="0" borderId="10" xfId="0" applyNumberFormat="1" applyFont="1" applyFill="1" applyBorder="1" applyAlignment="1">
      <alignment horizontal="center" vertical="center" wrapText="1"/>
    </xf>
    <xf numFmtId="176" fontId="21" fillId="0" borderId="10" xfId="20" applyNumberFormat="1" applyFont="1" applyFill="1" applyBorder="1" applyAlignment="1">
      <alignment vertical="top" wrapText="1"/>
    </xf>
    <xf numFmtId="176" fontId="21" fillId="0" borderId="10" xfId="20" applyNumberFormat="1" applyFont="1" applyFill="1" applyBorder="1" applyAlignment="1">
      <alignment horizontal="left" vertical="center" wrapText="1"/>
    </xf>
    <xf numFmtId="49" fontId="32" fillId="0" borderId="18" xfId="0" applyNumberFormat="1" applyFont="1" applyFill="1" applyBorder="1" applyAlignment="1">
      <alignment horizontal="left" vertical="center" wrapText="1" indent="1"/>
    </xf>
    <xf numFmtId="0" fontId="21" fillId="0" borderId="12" xfId="0" applyFont="1" applyFill="1" applyBorder="1" applyAlignment="1">
      <alignment vertical="top" wrapText="1"/>
    </xf>
    <xf numFmtId="0" fontId="21" fillId="0" borderId="13" xfId="0" applyFont="1" applyBorder="1" applyAlignment="1">
      <alignment vertical="top" wrapText="1"/>
    </xf>
    <xf numFmtId="176" fontId="21" fillId="0" borderId="13" xfId="0" applyNumberFormat="1" applyFont="1" applyBorder="1" applyAlignment="1">
      <alignment horizontal="right" vertical="center"/>
    </xf>
    <xf numFmtId="49" fontId="21" fillId="0" borderId="13" xfId="0" applyNumberFormat="1" applyFont="1" applyBorder="1" applyAlignment="1">
      <alignment horizontal="right" vertical="center"/>
    </xf>
    <xf numFmtId="49" fontId="21" fillId="0" borderId="14" xfId="0" applyNumberFormat="1" applyFont="1" applyBorder="1" applyAlignment="1">
      <alignment horizontal="right" vertical="center"/>
    </xf>
    <xf numFmtId="0" fontId="21" fillId="0" borderId="21" xfId="0" applyFont="1" applyFill="1" applyBorder="1" applyAlignment="1">
      <alignment vertical="top" wrapText="1"/>
    </xf>
    <xf numFmtId="0" fontId="21" fillId="0" borderId="15" xfId="0" applyFont="1" applyBorder="1" applyAlignment="1">
      <alignment vertical="top" wrapText="1"/>
    </xf>
    <xf numFmtId="176" fontId="21" fillId="0" borderId="15" xfId="0" applyNumberFormat="1" applyFont="1" applyBorder="1" applyAlignment="1">
      <alignment horizontal="right" vertical="center"/>
    </xf>
    <xf numFmtId="49" fontId="21" fillId="0" borderId="15" xfId="0" applyNumberFormat="1" applyFont="1" applyBorder="1" applyAlignment="1">
      <alignment horizontal="right" vertical="center"/>
    </xf>
    <xf numFmtId="49" fontId="21" fillId="0" borderId="22" xfId="0" applyNumberFormat="1" applyFont="1" applyBorder="1" applyAlignment="1">
      <alignment horizontal="right" vertical="center"/>
    </xf>
    <xf numFmtId="0" fontId="21" fillId="0" borderId="14" xfId="0" applyFont="1" applyBorder="1" applyAlignment="1">
      <alignment vertical="center" wrapText="1"/>
    </xf>
    <xf numFmtId="0" fontId="21" fillId="0" borderId="22" xfId="0" applyFont="1" applyBorder="1" applyAlignment="1">
      <alignment vertical="center" wrapText="1"/>
    </xf>
    <xf numFmtId="49" fontId="21" fillId="0" borderId="10" xfId="0" applyNumberFormat="1" applyFont="1" applyFill="1" applyBorder="1" applyAlignment="1">
      <alignment horizontal="left" vertical="center" wrapText="1" indent="1"/>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vertical="center" wrapText="1"/>
    </xf>
    <xf numFmtId="176" fontId="21" fillId="24" borderId="11" xfId="20" applyNumberFormat="1" applyFont="1" applyFill="1" applyBorder="1" applyAlignment="1">
      <alignment horizontal="right" vertical="center"/>
    </xf>
    <xf numFmtId="49" fontId="21" fillId="24" borderId="11" xfId="20" applyNumberFormat="1" applyFont="1" applyFill="1" applyBorder="1" applyAlignment="1">
      <alignment horizontal="left" vertical="center" wrapText="1"/>
    </xf>
    <xf numFmtId="49" fontId="21" fillId="0" borderId="10" xfId="0" applyNumberFormat="1" applyFont="1" applyBorder="1" applyAlignment="1">
      <alignment horizontal="center" vertical="center" wrapText="1"/>
    </xf>
    <xf numFmtId="177" fontId="30" fillId="0" borderId="10" xfId="20" applyNumberFormat="1" applyFont="1" applyFill="1" applyBorder="1" applyAlignment="1">
      <alignment horizontal="left" vertical="center"/>
    </xf>
    <xf numFmtId="49" fontId="21" fillId="0" borderId="10" xfId="0" applyNumberFormat="1" applyFont="1" applyFill="1" applyBorder="1" applyAlignment="1">
      <alignment horizontal="left" vertical="top" wrapText="1"/>
    </xf>
    <xf numFmtId="177" fontId="21" fillId="0" borderId="10" xfId="20" applyNumberFormat="1" applyFont="1" applyFill="1" applyBorder="1" applyAlignment="1">
      <alignment horizontal="right" vertical="center"/>
    </xf>
    <xf numFmtId="49" fontId="30" fillId="0" borderId="10" xfId="0" applyNumberFormat="1" applyFont="1" applyFill="1" applyBorder="1" applyAlignment="1">
      <alignment vertical="center" wrapText="1"/>
    </xf>
    <xf numFmtId="49" fontId="35" fillId="0" borderId="18" xfId="0" applyNumberFormat="1" applyFont="1" applyFill="1" applyBorder="1" applyAlignment="1">
      <alignment horizontal="left" vertical="center" wrapText="1"/>
    </xf>
    <xf numFmtId="180" fontId="35" fillId="0" borderId="18" xfId="48" applyNumberFormat="1" applyFont="1" applyFill="1" applyBorder="1" applyAlignment="1" applyProtection="1">
      <alignment horizontal="right" vertical="center"/>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49" fontId="27" fillId="24" borderId="12" xfId="0" applyNumberFormat="1" applyFont="1" applyFill="1" applyBorder="1" applyAlignment="1">
      <alignment horizontal="left" vertical="center" wrapText="1"/>
    </xf>
    <xf numFmtId="49" fontId="27" fillId="24" borderId="13" xfId="0" applyNumberFormat="1" applyFont="1" applyFill="1" applyBorder="1" applyAlignment="1">
      <alignment horizontal="left" vertical="center" wrapText="1"/>
    </xf>
    <xf numFmtId="49" fontId="27" fillId="24" borderId="14" xfId="0" applyNumberFormat="1" applyFont="1" applyFill="1" applyBorder="1" applyAlignment="1">
      <alignment horizontal="left" vertical="center" wrapText="1"/>
    </xf>
    <xf numFmtId="176" fontId="22" fillId="0" borderId="0" xfId="0" applyNumberFormat="1" applyFont="1" applyAlignment="1">
      <alignment horizontal="center" vertical="center"/>
    </xf>
    <xf numFmtId="0" fontId="31" fillId="0" borderId="15" xfId="0" applyFont="1" applyFill="1" applyBorder="1" applyAlignment="1">
      <alignment horizontal="left" vertical="top" wrapText="1"/>
    </xf>
    <xf numFmtId="0" fontId="29" fillId="0" borderId="15" xfId="0" applyFont="1" applyFill="1" applyBorder="1" applyAlignment="1">
      <alignment horizontal="left" vertical="top" wrapText="1"/>
    </xf>
    <xf numFmtId="0" fontId="24" fillId="0" borderId="0" xfId="0" applyFont="1" applyBorder="1" applyAlignment="1">
      <alignment horizontal="center" vertical="top" wrapText="1"/>
    </xf>
    <xf numFmtId="0" fontId="23" fillId="0" borderId="0" xfId="0" applyFont="1" applyAlignment="1">
      <alignment horizontal="center" vertical="top" wrapText="1"/>
    </xf>
    <xf numFmtId="0" fontId="21" fillId="0" borderId="16" xfId="0" applyFont="1" applyBorder="1" applyAlignment="1">
      <alignment horizontal="right" vertical="top" wrapText="1"/>
    </xf>
    <xf numFmtId="176" fontId="21" fillId="0" borderId="17" xfId="20" applyNumberFormat="1" applyFont="1" applyBorder="1" applyAlignment="1">
      <alignment horizontal="right" vertical="center"/>
    </xf>
    <xf numFmtId="176" fontId="21" fillId="0" borderId="11" xfId="20" applyNumberFormat="1" applyFont="1" applyBorder="1" applyAlignment="1">
      <alignment horizontal="right" vertical="center"/>
    </xf>
    <xf numFmtId="49" fontId="21" fillId="0" borderId="17" xfId="20" applyNumberFormat="1" applyFont="1" applyBorder="1" applyAlignment="1">
      <alignment horizontal="center" vertical="center" wrapText="1"/>
    </xf>
    <xf numFmtId="49" fontId="21" fillId="0" borderId="11" xfId="20" applyNumberFormat="1" applyFont="1" applyBorder="1" applyAlignment="1">
      <alignment horizontal="center" vertical="center" wrapText="1"/>
    </xf>
    <xf numFmtId="49" fontId="27" fillId="24" borderId="19" xfId="0" applyNumberFormat="1" applyFont="1" applyFill="1" applyBorder="1" applyAlignment="1">
      <alignment horizontal="left" vertical="center" wrapText="1"/>
    </xf>
    <xf numFmtId="49" fontId="27" fillId="24" borderId="16" xfId="0" applyNumberFormat="1" applyFont="1" applyFill="1" applyBorder="1" applyAlignment="1">
      <alignment horizontal="left" vertical="center" wrapText="1"/>
    </xf>
    <xf numFmtId="49" fontId="27" fillId="24" borderId="20" xfId="0" applyNumberFormat="1" applyFont="1" applyFill="1" applyBorder="1" applyAlignment="1">
      <alignment horizontal="left" vertical="center" wrapText="1"/>
    </xf>
    <xf numFmtId="49" fontId="21" fillId="0" borderId="10" xfId="0" applyNumberFormat="1" applyFont="1" applyFill="1" applyBorder="1" applyAlignment="1">
      <alignment horizontal="left" vertical="center" wrapText="1" indent="1"/>
    </xf>
    <xf numFmtId="49" fontId="27" fillId="24" borderId="10" xfId="0" applyNumberFormat="1" applyFont="1" applyFill="1" applyBorder="1" applyAlignment="1">
      <alignment horizontal="left" vertical="center" wrapText="1"/>
    </xf>
    <xf numFmtId="180" fontId="36" fillId="0" borderId="18" xfId="48" applyNumberFormat="1" applyFont="1" applyFill="1" applyBorder="1" applyAlignment="1" applyProtection="1">
      <alignment horizontal="left" vertical="center" wrapText="1"/>
    </xf>
  </cellXfs>
  <cellStyles count="49">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Excel_BuiltIn_Comma" xfId="48" xr:uid="{00000000-0005-0000-0000-000012000000}"/>
    <cellStyle name="一般" xfId="0" builtinId="0"/>
    <cellStyle name="一般 2" xfId="19" xr:uid="{00000000-0005-0000-0000-000014000000}"/>
    <cellStyle name="千分位" xfId="20" builtinId="3"/>
    <cellStyle name="千分位 2" xfId="21" xr:uid="{00000000-0005-0000-0000-000016000000}"/>
    <cellStyle name="千分位 4" xfId="46" xr:uid="{00000000-0005-0000-0000-000017000000}"/>
    <cellStyle name="中等" xfId="22" builtinId="28" customBuiltin="1"/>
    <cellStyle name="合計" xfId="23" builtinId="25" customBuiltin="1"/>
    <cellStyle name="好" xfId="24" builtinId="26" customBuiltin="1"/>
    <cellStyle name="計算方式" xfId="25" builtinId="22" customBuiltin="1"/>
    <cellStyle name="連結的儲存格" xfId="26" builtinId="24" customBuiltin="1"/>
    <cellStyle name="備註" xfId="27" builtinId="10" customBuiltin="1"/>
    <cellStyle name="超連結" xfId="47" builtinId="8"/>
    <cellStyle name="說明文字" xfId="28" builtinId="53" customBuiltin="1"/>
    <cellStyle name="輔色1" xfId="29" builtinId="29" customBuiltin="1"/>
    <cellStyle name="輔色2" xfId="30" builtinId="33" customBuiltin="1"/>
    <cellStyle name="輔色3" xfId="31" builtinId="37" customBuiltin="1"/>
    <cellStyle name="輔色4" xfId="32" builtinId="41" customBuiltin="1"/>
    <cellStyle name="輔色5" xfId="33" builtinId="45" customBuiltin="1"/>
    <cellStyle name="輔色6" xfId="34" builtinId="49" customBuiltin="1"/>
    <cellStyle name="標題" xfId="36" builtinId="15" customBuiltin="1"/>
    <cellStyle name="標題 1" xfId="37" builtinId="16" customBuiltin="1"/>
    <cellStyle name="標題 2" xfId="38" builtinId="17" customBuiltin="1"/>
    <cellStyle name="標題 3" xfId="39" builtinId="18" customBuiltin="1"/>
    <cellStyle name="標題 4" xfId="40" builtinId="19" customBuiltin="1"/>
    <cellStyle name="樣式 1" xfId="35" xr:uid="{00000000-0005-0000-0000-00002B000000}"/>
    <cellStyle name="輸入" xfId="41" builtinId="20" customBuiltin="1"/>
    <cellStyle name="輸出" xfId="42" builtinId="21" customBuiltin="1"/>
    <cellStyle name="檢查儲存格" xfId="43" builtinId="23" customBuiltin="1"/>
    <cellStyle name="壞" xfId="44" builtinId="27" customBuiltin="1"/>
    <cellStyle name="警告文字"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indexed="42"/>
  </sheetPr>
  <dimension ref="A1:IW72"/>
  <sheetViews>
    <sheetView tabSelected="1" view="pageBreakPreview" topLeftCell="A59" zoomScaleNormal="100" zoomScaleSheetLayoutView="100" workbookViewId="0">
      <selection activeCell="F62" sqref="F62"/>
    </sheetView>
  </sheetViews>
  <sheetFormatPr defaultColWidth="9" defaultRowHeight="45" customHeight="1"/>
  <cols>
    <col min="1" max="1" width="13.6640625" style="1" customWidth="1"/>
    <col min="2" max="2" width="12.6640625" style="2" customWidth="1"/>
    <col min="3" max="3" width="22.6640625" style="2" customWidth="1"/>
    <col min="4" max="4" width="16.6640625" style="48" customWidth="1"/>
    <col min="5" max="5" width="13.77734375" style="4" customWidth="1"/>
    <col min="6" max="6" width="18.6640625" style="4" customWidth="1"/>
    <col min="7" max="7" width="13.6640625" style="5" customWidth="1"/>
    <col min="8" max="8" width="12.6640625" style="5" customWidth="1"/>
    <col min="9" max="16384" width="9" style="3"/>
  </cols>
  <sheetData>
    <row r="1" spans="1:11" ht="25.5" customHeight="1">
      <c r="A1" s="89" t="s">
        <v>2</v>
      </c>
      <c r="B1" s="89"/>
      <c r="C1" s="89"/>
      <c r="D1" s="89"/>
      <c r="E1" s="89"/>
      <c r="F1" s="89"/>
      <c r="G1" s="89"/>
      <c r="H1" s="89"/>
      <c r="I1" s="85"/>
      <c r="J1" s="85"/>
      <c r="K1" s="85"/>
    </row>
    <row r="2" spans="1:11" ht="21" customHeight="1">
      <c r="A2" s="88" t="s">
        <v>119</v>
      </c>
      <c r="B2" s="88"/>
      <c r="C2" s="88"/>
      <c r="D2" s="88"/>
      <c r="E2" s="88"/>
      <c r="F2" s="88"/>
      <c r="G2" s="88"/>
      <c r="H2" s="88"/>
    </row>
    <row r="3" spans="1:11" ht="16.5" customHeight="1">
      <c r="A3" s="90" t="s">
        <v>69</v>
      </c>
      <c r="B3" s="90"/>
      <c r="C3" s="90"/>
      <c r="D3" s="90"/>
      <c r="E3" s="90"/>
      <c r="F3" s="90"/>
      <c r="G3" s="90"/>
      <c r="H3" s="90"/>
    </row>
    <row r="4" spans="1:11" ht="36" customHeight="1">
      <c r="A4" s="7" t="s">
        <v>7</v>
      </c>
      <c r="B4" s="8" t="s">
        <v>0</v>
      </c>
      <c r="C4" s="8" t="s">
        <v>6</v>
      </c>
      <c r="D4" s="10" t="s">
        <v>63</v>
      </c>
      <c r="E4" s="10" t="s">
        <v>62</v>
      </c>
      <c r="F4" s="10" t="s">
        <v>64</v>
      </c>
      <c r="G4" s="9" t="s">
        <v>3</v>
      </c>
      <c r="H4" s="13" t="s">
        <v>13</v>
      </c>
    </row>
    <row r="5" spans="1:11" ht="33" customHeight="1">
      <c r="A5" s="82" t="s">
        <v>45</v>
      </c>
      <c r="B5" s="83"/>
      <c r="C5" s="83"/>
      <c r="D5" s="83"/>
      <c r="E5" s="83"/>
      <c r="F5" s="84"/>
      <c r="G5" s="24">
        <f>G11+G20+G29+G53+G55+G60+G64+G66+G68</f>
        <v>1152543</v>
      </c>
      <c r="H5" s="15"/>
    </row>
    <row r="6" spans="1:11" ht="33" hidden="1" customHeight="1">
      <c r="A6" s="17" t="s">
        <v>16</v>
      </c>
      <c r="B6" s="17"/>
      <c r="C6" s="17"/>
      <c r="D6" s="38"/>
      <c r="E6" s="16"/>
      <c r="F6" s="16"/>
      <c r="G6" s="25"/>
      <c r="H6" s="20"/>
    </row>
    <row r="7" spans="1:11" ht="33" hidden="1" customHeight="1">
      <c r="A7" s="17" t="s">
        <v>17</v>
      </c>
      <c r="B7" s="19" t="s">
        <v>14</v>
      </c>
      <c r="C7" s="17"/>
      <c r="D7" s="38" t="s">
        <v>23</v>
      </c>
      <c r="E7" s="16" t="s">
        <v>18</v>
      </c>
      <c r="F7" s="16" t="s">
        <v>19</v>
      </c>
      <c r="G7" s="25">
        <v>100000</v>
      </c>
      <c r="H7" s="21"/>
    </row>
    <row r="8" spans="1:11" ht="33" hidden="1" customHeight="1">
      <c r="A8" s="17" t="s">
        <v>17</v>
      </c>
      <c r="B8" s="17" t="s">
        <v>4</v>
      </c>
      <c r="C8" s="17"/>
      <c r="D8" s="38" t="s">
        <v>24</v>
      </c>
      <c r="E8" s="16" t="s">
        <v>25</v>
      </c>
      <c r="F8" s="16" t="s">
        <v>22</v>
      </c>
      <c r="G8" s="25">
        <v>100000</v>
      </c>
      <c r="H8" s="21"/>
    </row>
    <row r="9" spans="1:11" ht="33" hidden="1" customHeight="1">
      <c r="A9" s="17" t="s">
        <v>17</v>
      </c>
      <c r="B9" s="17" t="s">
        <v>5</v>
      </c>
      <c r="C9" s="17"/>
      <c r="D9" s="38" t="s">
        <v>23</v>
      </c>
      <c r="E9" s="16" t="s">
        <v>18</v>
      </c>
      <c r="F9" s="16" t="s">
        <v>21</v>
      </c>
      <c r="G9" s="25">
        <v>0</v>
      </c>
      <c r="H9" s="21" t="s">
        <v>15</v>
      </c>
    </row>
    <row r="10" spans="1:11" ht="33" hidden="1" customHeight="1">
      <c r="A10" s="17" t="s">
        <v>17</v>
      </c>
      <c r="B10" s="17" t="s">
        <v>11</v>
      </c>
      <c r="C10" s="17"/>
      <c r="D10" s="38" t="s">
        <v>24</v>
      </c>
      <c r="E10" s="16" t="s">
        <v>18</v>
      </c>
      <c r="F10" s="16" t="s">
        <v>20</v>
      </c>
      <c r="G10" s="25">
        <v>0</v>
      </c>
      <c r="H10" s="22" t="s">
        <v>28</v>
      </c>
    </row>
    <row r="11" spans="1:11" ht="33" customHeight="1">
      <c r="A11" s="82" t="s">
        <v>30</v>
      </c>
      <c r="B11" s="83"/>
      <c r="C11" s="83"/>
      <c r="D11" s="83"/>
      <c r="E11" s="83"/>
      <c r="F11" s="84"/>
      <c r="G11" s="24">
        <f>SUM(G12:G19)</f>
        <v>347500</v>
      </c>
      <c r="H11" s="23"/>
    </row>
    <row r="12" spans="1:11" ht="74.400000000000006" customHeight="1">
      <c r="A12" s="27" t="s">
        <v>120</v>
      </c>
      <c r="B12" s="49" t="s">
        <v>4</v>
      </c>
      <c r="C12" s="31" t="s">
        <v>121</v>
      </c>
      <c r="D12" s="49" t="s">
        <v>122</v>
      </c>
      <c r="E12" s="49" t="s">
        <v>50</v>
      </c>
      <c r="F12" s="49" t="s">
        <v>123</v>
      </c>
      <c r="G12" s="26">
        <v>60000</v>
      </c>
      <c r="H12" s="21" t="s">
        <v>124</v>
      </c>
    </row>
    <row r="13" spans="1:11" ht="57" customHeight="1">
      <c r="A13" s="65" t="s">
        <v>57</v>
      </c>
      <c r="B13" s="77" t="s">
        <v>5</v>
      </c>
      <c r="C13" s="78" t="s">
        <v>125</v>
      </c>
      <c r="D13" s="77" t="s">
        <v>126</v>
      </c>
      <c r="E13" s="77" t="s">
        <v>66</v>
      </c>
      <c r="F13" s="77" t="s">
        <v>127</v>
      </c>
      <c r="G13" s="26">
        <v>0</v>
      </c>
      <c r="H13" s="21" t="s">
        <v>51</v>
      </c>
    </row>
    <row r="14" spans="1:11" ht="66.599999999999994" customHeight="1">
      <c r="A14" s="65" t="s">
        <v>57</v>
      </c>
      <c r="B14" s="77" t="s">
        <v>5</v>
      </c>
      <c r="C14" s="78" t="s">
        <v>128</v>
      </c>
      <c r="D14" s="77" t="s">
        <v>129</v>
      </c>
      <c r="E14" s="77" t="s">
        <v>130</v>
      </c>
      <c r="F14" s="77" t="s">
        <v>127</v>
      </c>
      <c r="G14" s="26">
        <v>0</v>
      </c>
      <c r="H14" s="21" t="s">
        <v>51</v>
      </c>
    </row>
    <row r="15" spans="1:11" ht="42" customHeight="1">
      <c r="A15" s="65" t="s">
        <v>57</v>
      </c>
      <c r="B15" s="77" t="s">
        <v>49</v>
      </c>
      <c r="C15" s="78" t="s">
        <v>131</v>
      </c>
      <c r="D15" s="77" t="s">
        <v>132</v>
      </c>
      <c r="E15" s="77" t="s">
        <v>130</v>
      </c>
      <c r="F15" s="77" t="s">
        <v>133</v>
      </c>
      <c r="G15" s="26">
        <v>37500</v>
      </c>
      <c r="H15" s="21"/>
    </row>
    <row r="16" spans="1:11" ht="42" customHeight="1">
      <c r="A16" s="65" t="s">
        <v>57</v>
      </c>
      <c r="B16" s="77" t="s">
        <v>5</v>
      </c>
      <c r="C16" s="78" t="s">
        <v>134</v>
      </c>
      <c r="D16" s="77" t="s">
        <v>135</v>
      </c>
      <c r="E16" s="77" t="s">
        <v>50</v>
      </c>
      <c r="F16" s="77" t="s">
        <v>127</v>
      </c>
      <c r="G16" s="26">
        <v>0</v>
      </c>
      <c r="H16" s="21" t="s">
        <v>136</v>
      </c>
    </row>
    <row r="17" spans="1:8" ht="102.6" customHeight="1">
      <c r="A17" s="65" t="s">
        <v>137</v>
      </c>
      <c r="B17" s="77" t="s">
        <v>5</v>
      </c>
      <c r="C17" s="78" t="s">
        <v>138</v>
      </c>
      <c r="D17" s="77" t="s">
        <v>139</v>
      </c>
      <c r="E17" s="77" t="s">
        <v>140</v>
      </c>
      <c r="F17" s="77" t="s">
        <v>127</v>
      </c>
      <c r="G17" s="26">
        <v>0</v>
      </c>
      <c r="H17" s="50" t="s">
        <v>141</v>
      </c>
    </row>
    <row r="18" spans="1:8" ht="103.2" customHeight="1">
      <c r="A18" s="65" t="s">
        <v>137</v>
      </c>
      <c r="B18" s="77" t="s">
        <v>5</v>
      </c>
      <c r="C18" s="78" t="s">
        <v>142</v>
      </c>
      <c r="D18" s="77" t="s">
        <v>143</v>
      </c>
      <c r="E18" s="77" t="s">
        <v>144</v>
      </c>
      <c r="F18" s="77" t="s">
        <v>65</v>
      </c>
      <c r="G18" s="26" t="s">
        <v>145</v>
      </c>
      <c r="H18" s="50" t="s">
        <v>146</v>
      </c>
    </row>
    <row r="19" spans="1:8" ht="173.4" customHeight="1">
      <c r="A19" s="65" t="s">
        <v>147</v>
      </c>
      <c r="B19" s="77" t="s">
        <v>4</v>
      </c>
      <c r="C19" s="78" t="s">
        <v>148</v>
      </c>
      <c r="D19" s="77" t="s">
        <v>149</v>
      </c>
      <c r="E19" s="77" t="s">
        <v>150</v>
      </c>
      <c r="F19" s="77" t="s">
        <v>151</v>
      </c>
      <c r="G19" s="26">
        <v>250000</v>
      </c>
      <c r="H19" s="50" t="s">
        <v>152</v>
      </c>
    </row>
    <row r="20" spans="1:8" ht="33" customHeight="1">
      <c r="A20" s="82" t="s">
        <v>46</v>
      </c>
      <c r="B20" s="83"/>
      <c r="C20" s="83"/>
      <c r="D20" s="83"/>
      <c r="E20" s="83"/>
      <c r="F20" s="84"/>
      <c r="G20" s="24">
        <f>SUM(G21:G28)</f>
        <v>129043</v>
      </c>
      <c r="H20" s="23"/>
    </row>
    <row r="21" spans="1:8" ht="140.4" customHeight="1">
      <c r="A21" s="27" t="s">
        <v>219</v>
      </c>
      <c r="B21" s="49" t="s">
        <v>49</v>
      </c>
      <c r="C21" s="31" t="s">
        <v>220</v>
      </c>
      <c r="D21" s="49" t="s">
        <v>215</v>
      </c>
      <c r="E21" s="49" t="s">
        <v>50</v>
      </c>
      <c r="F21" s="49" t="s">
        <v>91</v>
      </c>
      <c r="G21" s="26">
        <v>7603</v>
      </c>
      <c r="H21" s="51"/>
    </row>
    <row r="22" spans="1:8" ht="55.05" customHeight="1">
      <c r="A22" s="65" t="s">
        <v>221</v>
      </c>
      <c r="B22" s="66" t="s">
        <v>49</v>
      </c>
      <c r="C22" s="31" t="s">
        <v>222</v>
      </c>
      <c r="D22" s="66" t="s">
        <v>223</v>
      </c>
      <c r="E22" s="66" t="s">
        <v>50</v>
      </c>
      <c r="F22" s="66" t="s">
        <v>224</v>
      </c>
      <c r="G22" s="26">
        <v>12500</v>
      </c>
      <c r="H22" s="51"/>
    </row>
    <row r="23" spans="1:8" ht="55.05" customHeight="1">
      <c r="A23" s="65" t="s">
        <v>221</v>
      </c>
      <c r="B23" s="66" t="s">
        <v>49</v>
      </c>
      <c r="C23" s="31" t="s">
        <v>222</v>
      </c>
      <c r="D23" s="66" t="s">
        <v>225</v>
      </c>
      <c r="E23" s="66" t="s">
        <v>50</v>
      </c>
      <c r="F23" s="66" t="s">
        <v>226</v>
      </c>
      <c r="G23" s="26">
        <v>6000</v>
      </c>
      <c r="H23" s="51"/>
    </row>
    <row r="24" spans="1:8" ht="55.05" customHeight="1">
      <c r="A24" s="65" t="s">
        <v>221</v>
      </c>
      <c r="B24" s="66" t="s">
        <v>49</v>
      </c>
      <c r="C24" s="31" t="s">
        <v>244</v>
      </c>
      <c r="D24" s="66" t="s">
        <v>227</v>
      </c>
      <c r="E24" s="66" t="s">
        <v>50</v>
      </c>
      <c r="F24" s="66" t="s">
        <v>228</v>
      </c>
      <c r="G24" s="26">
        <v>5000</v>
      </c>
      <c r="H24" s="51"/>
    </row>
    <row r="25" spans="1:8" ht="55.05" customHeight="1">
      <c r="A25" s="65" t="s">
        <v>221</v>
      </c>
      <c r="B25" s="66" t="s">
        <v>4</v>
      </c>
      <c r="C25" s="31" t="s">
        <v>222</v>
      </c>
      <c r="D25" s="66" t="s">
        <v>229</v>
      </c>
      <c r="E25" s="66" t="s">
        <v>243</v>
      </c>
      <c r="F25" s="66" t="s">
        <v>230</v>
      </c>
      <c r="G25" s="26">
        <v>5000</v>
      </c>
      <c r="H25" s="51"/>
    </row>
    <row r="26" spans="1:8" ht="72" customHeight="1">
      <c r="A26" s="65" t="s">
        <v>231</v>
      </c>
      <c r="B26" s="66" t="s">
        <v>11</v>
      </c>
      <c r="C26" s="31" t="s">
        <v>232</v>
      </c>
      <c r="D26" s="66" t="s">
        <v>233</v>
      </c>
      <c r="E26" s="66" t="s">
        <v>234</v>
      </c>
      <c r="F26" s="66" t="s">
        <v>235</v>
      </c>
      <c r="G26" s="26">
        <v>31200</v>
      </c>
      <c r="H26" s="51"/>
    </row>
    <row r="27" spans="1:8" ht="55.05" customHeight="1">
      <c r="A27" s="65" t="s">
        <v>236</v>
      </c>
      <c r="B27" s="66" t="s">
        <v>49</v>
      </c>
      <c r="C27" s="31" t="s">
        <v>237</v>
      </c>
      <c r="D27" s="66" t="s">
        <v>238</v>
      </c>
      <c r="E27" s="66" t="s">
        <v>239</v>
      </c>
      <c r="F27" s="66" t="s">
        <v>240</v>
      </c>
      <c r="G27" s="26">
        <v>35280</v>
      </c>
      <c r="H27" s="51"/>
    </row>
    <row r="28" spans="1:8" ht="55.05" customHeight="1">
      <c r="A28" s="65" t="s">
        <v>236</v>
      </c>
      <c r="B28" s="66" t="s">
        <v>49</v>
      </c>
      <c r="C28" s="31" t="s">
        <v>241</v>
      </c>
      <c r="D28" s="66" t="s">
        <v>242</v>
      </c>
      <c r="E28" s="66" t="s">
        <v>239</v>
      </c>
      <c r="F28" s="66" t="s">
        <v>240</v>
      </c>
      <c r="G28" s="26">
        <v>26460</v>
      </c>
      <c r="H28" s="51"/>
    </row>
    <row r="29" spans="1:8" ht="33" customHeight="1">
      <c r="A29" s="82" t="s">
        <v>56</v>
      </c>
      <c r="B29" s="83"/>
      <c r="C29" s="83"/>
      <c r="D29" s="83"/>
      <c r="E29" s="83"/>
      <c r="F29" s="84"/>
      <c r="G29" s="24">
        <f>SUM(G30:G52)</f>
        <v>616000</v>
      </c>
      <c r="H29" s="23"/>
    </row>
    <row r="30" spans="1:8" ht="42" customHeight="1">
      <c r="A30" s="27" t="s">
        <v>67</v>
      </c>
      <c r="B30" s="11" t="s">
        <v>11</v>
      </c>
      <c r="C30" s="6" t="s">
        <v>61</v>
      </c>
      <c r="D30" s="12" t="s">
        <v>153</v>
      </c>
      <c r="E30" s="11" t="s">
        <v>154</v>
      </c>
      <c r="F30" s="11" t="s">
        <v>68</v>
      </c>
      <c r="G30" s="26">
        <v>0</v>
      </c>
      <c r="H30" s="14" t="s">
        <v>51</v>
      </c>
    </row>
    <row r="31" spans="1:8" ht="42" customHeight="1">
      <c r="A31" s="27" t="s">
        <v>67</v>
      </c>
      <c r="B31" s="11" t="s">
        <v>11</v>
      </c>
      <c r="C31" s="6" t="s">
        <v>71</v>
      </c>
      <c r="D31" s="12" t="s">
        <v>153</v>
      </c>
      <c r="E31" s="11" t="s">
        <v>155</v>
      </c>
      <c r="F31" s="11" t="s">
        <v>68</v>
      </c>
      <c r="G31" s="26">
        <v>0</v>
      </c>
      <c r="H31" s="14" t="s">
        <v>51</v>
      </c>
    </row>
    <row r="32" spans="1:8" ht="42" customHeight="1">
      <c r="A32" s="27" t="s">
        <v>67</v>
      </c>
      <c r="B32" s="11" t="s">
        <v>11</v>
      </c>
      <c r="C32" s="6" t="s">
        <v>85</v>
      </c>
      <c r="D32" s="12" t="s">
        <v>153</v>
      </c>
      <c r="E32" s="11" t="s">
        <v>156</v>
      </c>
      <c r="F32" s="11" t="s">
        <v>68</v>
      </c>
      <c r="G32" s="26">
        <v>0</v>
      </c>
      <c r="H32" s="14" t="s">
        <v>51</v>
      </c>
    </row>
    <row r="33" spans="1:8" ht="42" customHeight="1">
      <c r="A33" s="27" t="s">
        <v>67</v>
      </c>
      <c r="B33" s="11" t="s">
        <v>49</v>
      </c>
      <c r="C33" s="6" t="s">
        <v>157</v>
      </c>
      <c r="D33" s="12" t="s">
        <v>122</v>
      </c>
      <c r="E33" s="11" t="s">
        <v>72</v>
      </c>
      <c r="F33" s="11" t="s">
        <v>91</v>
      </c>
      <c r="G33" s="26">
        <v>98000</v>
      </c>
      <c r="H33" s="14"/>
    </row>
    <row r="34" spans="1:8" ht="42" customHeight="1">
      <c r="A34" s="27" t="s">
        <v>67</v>
      </c>
      <c r="B34" s="11" t="s">
        <v>49</v>
      </c>
      <c r="C34" s="6" t="s">
        <v>157</v>
      </c>
      <c r="D34" s="12" t="s">
        <v>122</v>
      </c>
      <c r="E34" s="11" t="s">
        <v>72</v>
      </c>
      <c r="F34" s="11" t="s">
        <v>158</v>
      </c>
      <c r="G34" s="26">
        <v>88000</v>
      </c>
      <c r="H34" s="14"/>
    </row>
    <row r="35" spans="1:8" ht="42" customHeight="1">
      <c r="A35" s="27" t="s">
        <v>67</v>
      </c>
      <c r="B35" s="11" t="s">
        <v>49</v>
      </c>
      <c r="C35" s="6" t="s">
        <v>157</v>
      </c>
      <c r="D35" s="12" t="s">
        <v>122</v>
      </c>
      <c r="E35" s="11" t="s">
        <v>72</v>
      </c>
      <c r="F35" s="11" t="s">
        <v>52</v>
      </c>
      <c r="G35" s="26">
        <v>98000</v>
      </c>
      <c r="H35" s="14"/>
    </row>
    <row r="36" spans="1:8" ht="42" customHeight="1">
      <c r="A36" s="27" t="s">
        <v>67</v>
      </c>
      <c r="B36" s="11" t="s">
        <v>49</v>
      </c>
      <c r="C36" s="6" t="s">
        <v>157</v>
      </c>
      <c r="D36" s="12" t="s">
        <v>122</v>
      </c>
      <c r="E36" s="11" t="s">
        <v>72</v>
      </c>
      <c r="F36" s="11" t="s">
        <v>88</v>
      </c>
      <c r="G36" s="26">
        <v>97000</v>
      </c>
      <c r="H36" s="14"/>
    </row>
    <row r="37" spans="1:8" ht="42" customHeight="1">
      <c r="A37" s="27" t="s">
        <v>67</v>
      </c>
      <c r="B37" s="11" t="s">
        <v>11</v>
      </c>
      <c r="C37" s="6" t="s">
        <v>61</v>
      </c>
      <c r="D37" s="12" t="s">
        <v>159</v>
      </c>
      <c r="E37" s="11" t="s">
        <v>160</v>
      </c>
      <c r="F37" s="11" t="s">
        <v>68</v>
      </c>
      <c r="G37" s="26">
        <v>0</v>
      </c>
      <c r="H37" s="14" t="s">
        <v>51</v>
      </c>
    </row>
    <row r="38" spans="1:8" ht="42" customHeight="1">
      <c r="A38" s="27" t="s">
        <v>67</v>
      </c>
      <c r="B38" s="11" t="s">
        <v>11</v>
      </c>
      <c r="C38" s="6" t="s">
        <v>71</v>
      </c>
      <c r="D38" s="12" t="s">
        <v>159</v>
      </c>
      <c r="E38" s="11" t="s">
        <v>161</v>
      </c>
      <c r="F38" s="11" t="s">
        <v>68</v>
      </c>
      <c r="G38" s="26">
        <v>0</v>
      </c>
      <c r="H38" s="14" t="s">
        <v>51</v>
      </c>
    </row>
    <row r="39" spans="1:8" ht="42" customHeight="1">
      <c r="A39" s="27" t="s">
        <v>67</v>
      </c>
      <c r="B39" s="11" t="s">
        <v>11</v>
      </c>
      <c r="C39" s="6" t="s">
        <v>85</v>
      </c>
      <c r="D39" s="12" t="s">
        <v>159</v>
      </c>
      <c r="E39" s="11" t="s">
        <v>162</v>
      </c>
      <c r="F39" s="11" t="s">
        <v>68</v>
      </c>
      <c r="G39" s="26">
        <v>0</v>
      </c>
      <c r="H39" s="14" t="s">
        <v>51</v>
      </c>
    </row>
    <row r="40" spans="1:8" ht="42" customHeight="1">
      <c r="A40" s="27" t="s">
        <v>67</v>
      </c>
      <c r="B40" s="11" t="s">
        <v>11</v>
      </c>
      <c r="C40" s="6" t="s">
        <v>163</v>
      </c>
      <c r="D40" s="12" t="s">
        <v>159</v>
      </c>
      <c r="E40" s="11" t="s">
        <v>164</v>
      </c>
      <c r="F40" s="11" t="s">
        <v>68</v>
      </c>
      <c r="G40" s="26">
        <v>0</v>
      </c>
      <c r="H40" s="14" t="s">
        <v>51</v>
      </c>
    </row>
    <row r="41" spans="1:8" ht="42" customHeight="1">
      <c r="A41" s="27" t="s">
        <v>67</v>
      </c>
      <c r="B41" s="11" t="s">
        <v>11</v>
      </c>
      <c r="C41" s="6" t="s">
        <v>61</v>
      </c>
      <c r="D41" s="12" t="s">
        <v>165</v>
      </c>
      <c r="E41" s="11" t="s">
        <v>161</v>
      </c>
      <c r="F41" s="11" t="s">
        <v>68</v>
      </c>
      <c r="G41" s="26">
        <v>0</v>
      </c>
      <c r="H41" s="14" t="s">
        <v>51</v>
      </c>
    </row>
    <row r="42" spans="1:8" ht="42" customHeight="1">
      <c r="A42" s="27" t="s">
        <v>67</v>
      </c>
      <c r="B42" s="11" t="s">
        <v>11</v>
      </c>
      <c r="C42" s="6" t="s">
        <v>71</v>
      </c>
      <c r="D42" s="12" t="s">
        <v>165</v>
      </c>
      <c r="E42" s="11" t="s">
        <v>166</v>
      </c>
      <c r="F42" s="11" t="s">
        <v>68</v>
      </c>
      <c r="G42" s="26">
        <v>0</v>
      </c>
      <c r="H42" s="14" t="s">
        <v>51</v>
      </c>
    </row>
    <row r="43" spans="1:8" ht="42" customHeight="1">
      <c r="A43" s="27" t="s">
        <v>67</v>
      </c>
      <c r="B43" s="11" t="s">
        <v>11</v>
      </c>
      <c r="C43" s="6" t="s">
        <v>85</v>
      </c>
      <c r="D43" s="12" t="s">
        <v>165</v>
      </c>
      <c r="E43" s="11" t="s">
        <v>167</v>
      </c>
      <c r="F43" s="11" t="s">
        <v>68</v>
      </c>
      <c r="G43" s="26">
        <v>0</v>
      </c>
      <c r="H43" s="14" t="s">
        <v>51</v>
      </c>
    </row>
    <row r="44" spans="1:8" ht="42" customHeight="1">
      <c r="A44" s="27" t="s">
        <v>67</v>
      </c>
      <c r="B44" s="11" t="s">
        <v>11</v>
      </c>
      <c r="C44" s="6" t="s">
        <v>163</v>
      </c>
      <c r="D44" s="12" t="s">
        <v>165</v>
      </c>
      <c r="E44" s="11" t="s">
        <v>168</v>
      </c>
      <c r="F44" s="11" t="s">
        <v>68</v>
      </c>
      <c r="G44" s="26">
        <v>0</v>
      </c>
      <c r="H44" s="14" t="s">
        <v>51</v>
      </c>
    </row>
    <row r="45" spans="1:8" ht="72" customHeight="1">
      <c r="A45" s="65" t="s">
        <v>53</v>
      </c>
      <c r="B45" s="11" t="s">
        <v>11</v>
      </c>
      <c r="C45" s="6" t="s">
        <v>92</v>
      </c>
      <c r="D45" s="12" t="s">
        <v>169</v>
      </c>
      <c r="E45" s="11" t="s">
        <v>170</v>
      </c>
      <c r="F45" s="11" t="s">
        <v>171</v>
      </c>
      <c r="G45" s="26">
        <v>0</v>
      </c>
      <c r="H45" s="14" t="s">
        <v>51</v>
      </c>
    </row>
    <row r="46" spans="1:8" ht="55.05" customHeight="1">
      <c r="A46" s="65" t="s">
        <v>53</v>
      </c>
      <c r="B46" s="11" t="s">
        <v>11</v>
      </c>
      <c r="C46" s="6" t="s">
        <v>93</v>
      </c>
      <c r="D46" s="12" t="s">
        <v>169</v>
      </c>
      <c r="E46" s="11" t="s">
        <v>172</v>
      </c>
      <c r="F46" s="11" t="s">
        <v>171</v>
      </c>
      <c r="G46" s="26">
        <v>0</v>
      </c>
      <c r="H46" s="14" t="s">
        <v>51</v>
      </c>
    </row>
    <row r="47" spans="1:8" ht="42" customHeight="1">
      <c r="A47" s="65" t="s">
        <v>53</v>
      </c>
      <c r="B47" s="11" t="s">
        <v>49</v>
      </c>
      <c r="C47" s="6" t="s">
        <v>173</v>
      </c>
      <c r="D47" s="12" t="s">
        <v>129</v>
      </c>
      <c r="E47" s="11" t="s">
        <v>72</v>
      </c>
      <c r="F47" s="11" t="s">
        <v>174</v>
      </c>
      <c r="G47" s="26">
        <v>98000</v>
      </c>
      <c r="H47" s="14"/>
    </row>
    <row r="48" spans="1:8" ht="42" customHeight="1">
      <c r="A48" s="65" t="s">
        <v>175</v>
      </c>
      <c r="B48" s="11" t="s">
        <v>49</v>
      </c>
      <c r="C48" s="6" t="s">
        <v>176</v>
      </c>
      <c r="D48" s="12" t="s">
        <v>177</v>
      </c>
      <c r="E48" s="11" t="s">
        <v>178</v>
      </c>
      <c r="F48" s="11" t="s">
        <v>179</v>
      </c>
      <c r="G48" s="26">
        <v>67000</v>
      </c>
      <c r="H48" s="14"/>
    </row>
    <row r="49" spans="1:257" ht="42" customHeight="1">
      <c r="A49" s="65" t="s">
        <v>175</v>
      </c>
      <c r="B49" s="11" t="s">
        <v>49</v>
      </c>
      <c r="C49" s="6" t="s">
        <v>176</v>
      </c>
      <c r="D49" s="12" t="s">
        <v>180</v>
      </c>
      <c r="E49" s="11" t="s">
        <v>50</v>
      </c>
      <c r="F49" s="11" t="s">
        <v>181</v>
      </c>
      <c r="G49" s="26">
        <v>0</v>
      </c>
      <c r="H49" s="14" t="s">
        <v>182</v>
      </c>
    </row>
    <row r="50" spans="1:257" ht="42" customHeight="1">
      <c r="A50" s="65" t="s">
        <v>175</v>
      </c>
      <c r="B50" s="11" t="s">
        <v>5</v>
      </c>
      <c r="C50" s="6" t="s">
        <v>176</v>
      </c>
      <c r="D50" s="12" t="s">
        <v>183</v>
      </c>
      <c r="E50" s="11" t="s">
        <v>184</v>
      </c>
      <c r="F50" s="11" t="s">
        <v>65</v>
      </c>
      <c r="G50" s="26">
        <v>0</v>
      </c>
      <c r="H50" s="14" t="s">
        <v>51</v>
      </c>
    </row>
    <row r="51" spans="1:257" ht="127.8" customHeight="1">
      <c r="A51" s="65" t="s">
        <v>175</v>
      </c>
      <c r="B51" s="11" t="s">
        <v>11</v>
      </c>
      <c r="C51" s="6" t="s">
        <v>176</v>
      </c>
      <c r="D51" s="12" t="s">
        <v>185</v>
      </c>
      <c r="E51" s="11" t="s">
        <v>184</v>
      </c>
      <c r="F51" s="11" t="s">
        <v>186</v>
      </c>
      <c r="G51" s="26">
        <v>0</v>
      </c>
      <c r="H51" s="14" t="s">
        <v>51</v>
      </c>
    </row>
    <row r="52" spans="1:257" ht="87.6" customHeight="1">
      <c r="A52" s="65" t="s">
        <v>175</v>
      </c>
      <c r="B52" s="11" t="s">
        <v>4</v>
      </c>
      <c r="C52" s="6" t="s">
        <v>176</v>
      </c>
      <c r="D52" s="12" t="s">
        <v>187</v>
      </c>
      <c r="E52" s="11" t="s">
        <v>188</v>
      </c>
      <c r="F52" s="11" t="s">
        <v>189</v>
      </c>
      <c r="G52" s="26">
        <v>70000</v>
      </c>
      <c r="H52" s="14"/>
    </row>
    <row r="53" spans="1:257" ht="33" customHeight="1">
      <c r="A53" s="82" t="s">
        <v>34</v>
      </c>
      <c r="B53" s="83"/>
      <c r="C53" s="83"/>
      <c r="D53" s="83"/>
      <c r="E53" s="83"/>
      <c r="F53" s="84"/>
      <c r="G53" s="24">
        <f>SUM(G54)</f>
        <v>0</v>
      </c>
      <c r="H53" s="23"/>
    </row>
    <row r="54" spans="1:257" ht="45" customHeight="1">
      <c r="A54" s="28" t="s">
        <v>58</v>
      </c>
      <c r="B54" s="31"/>
      <c r="C54" s="31" t="s">
        <v>59</v>
      </c>
      <c r="D54" s="12"/>
      <c r="E54" s="11"/>
      <c r="F54" s="6"/>
      <c r="G54" s="26"/>
      <c r="H54" s="26"/>
    </row>
    <row r="55" spans="1:257" ht="33" customHeight="1">
      <c r="A55" s="82" t="s">
        <v>35</v>
      </c>
      <c r="B55" s="83"/>
      <c r="C55" s="83"/>
      <c r="D55" s="83"/>
      <c r="E55" s="83"/>
      <c r="F55" s="84"/>
      <c r="G55" s="24">
        <f>SUM(G56:G59)</f>
        <v>0</v>
      </c>
      <c r="H55" s="23"/>
    </row>
    <row r="56" spans="1:257" s="37" customFormat="1" ht="55.05" customHeight="1">
      <c r="A56" s="52" t="s">
        <v>54</v>
      </c>
      <c r="B56" s="47" t="s">
        <v>11</v>
      </c>
      <c r="C56" s="39" t="s">
        <v>94</v>
      </c>
      <c r="D56" s="40" t="s">
        <v>190</v>
      </c>
      <c r="E56" s="41" t="s">
        <v>191</v>
      </c>
      <c r="F56" s="42" t="s">
        <v>73</v>
      </c>
      <c r="G56" s="43">
        <v>0</v>
      </c>
      <c r="H56" s="44" t="s">
        <v>51</v>
      </c>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45"/>
      <c r="IQ56" s="45"/>
      <c r="IR56" s="45"/>
      <c r="IS56" s="45"/>
      <c r="IT56" s="45"/>
      <c r="IU56" s="45"/>
      <c r="IV56" s="45"/>
      <c r="IW56" s="45"/>
    </row>
    <row r="57" spans="1:257" s="37" customFormat="1" ht="55.05" customHeight="1">
      <c r="A57" s="52" t="s">
        <v>54</v>
      </c>
      <c r="B57" s="47" t="s">
        <v>11</v>
      </c>
      <c r="C57" s="39" t="s">
        <v>94</v>
      </c>
      <c r="D57" s="40" t="s">
        <v>192</v>
      </c>
      <c r="E57" s="41" t="s">
        <v>193</v>
      </c>
      <c r="F57" s="42" t="s">
        <v>73</v>
      </c>
      <c r="G57" s="43">
        <v>0</v>
      </c>
      <c r="H57" s="46" t="s">
        <v>51</v>
      </c>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c r="IN57" s="45"/>
      <c r="IO57" s="45"/>
      <c r="IP57" s="45"/>
      <c r="IQ57" s="45"/>
      <c r="IR57" s="45"/>
      <c r="IS57" s="45"/>
      <c r="IT57" s="45"/>
      <c r="IU57" s="45"/>
      <c r="IV57" s="45"/>
      <c r="IW57" s="45"/>
    </row>
    <row r="58" spans="1:257" s="37" customFormat="1" ht="55.05" customHeight="1">
      <c r="A58" s="52" t="s">
        <v>54</v>
      </c>
      <c r="B58" s="47" t="s">
        <v>11</v>
      </c>
      <c r="C58" s="39" t="s">
        <v>94</v>
      </c>
      <c r="D58" s="40" t="s">
        <v>194</v>
      </c>
      <c r="E58" s="41" t="s">
        <v>195</v>
      </c>
      <c r="F58" s="42" t="s">
        <v>73</v>
      </c>
      <c r="G58" s="43">
        <v>0</v>
      </c>
      <c r="H58" s="46" t="s">
        <v>51</v>
      </c>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c r="IU58" s="45"/>
      <c r="IV58" s="45"/>
      <c r="IW58" s="45"/>
    </row>
    <row r="59" spans="1:257" s="37" customFormat="1" ht="70.8" customHeight="1">
      <c r="A59" s="52" t="s">
        <v>54</v>
      </c>
      <c r="B59" s="47" t="s">
        <v>11</v>
      </c>
      <c r="C59" s="39" t="s">
        <v>196</v>
      </c>
      <c r="D59" s="40" t="s">
        <v>334</v>
      </c>
      <c r="E59" s="41" t="s">
        <v>197</v>
      </c>
      <c r="F59" s="42" t="s">
        <v>198</v>
      </c>
      <c r="G59" s="43">
        <v>0</v>
      </c>
      <c r="H59" s="46" t="s">
        <v>51</v>
      </c>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c r="IU59" s="45"/>
      <c r="IV59" s="45"/>
      <c r="IW59" s="45"/>
    </row>
    <row r="60" spans="1:257" ht="33" customHeight="1">
      <c r="A60" s="82" t="s">
        <v>36</v>
      </c>
      <c r="B60" s="83"/>
      <c r="C60" s="83"/>
      <c r="D60" s="83"/>
      <c r="E60" s="83"/>
      <c r="F60" s="84"/>
      <c r="G60" s="24">
        <f>SUM(G61:G63)</f>
        <v>60000</v>
      </c>
      <c r="H60" s="23"/>
    </row>
    <row r="61" spans="1:257" ht="90" customHeight="1">
      <c r="A61" s="52" t="s">
        <v>95</v>
      </c>
      <c r="B61" s="47" t="s">
        <v>4</v>
      </c>
      <c r="C61" s="75" t="s">
        <v>199</v>
      </c>
      <c r="D61" s="40" t="s">
        <v>337</v>
      </c>
      <c r="E61" s="41" t="s">
        <v>50</v>
      </c>
      <c r="F61" s="42" t="s">
        <v>200</v>
      </c>
      <c r="G61" s="76">
        <v>30000</v>
      </c>
      <c r="H61" s="100" t="s">
        <v>335</v>
      </c>
    </row>
    <row r="62" spans="1:257" ht="90" customHeight="1">
      <c r="A62" s="52" t="s">
        <v>95</v>
      </c>
      <c r="B62" s="47" t="s">
        <v>4</v>
      </c>
      <c r="C62" s="75" t="s">
        <v>201</v>
      </c>
      <c r="D62" s="40" t="s">
        <v>337</v>
      </c>
      <c r="E62" s="41" t="s">
        <v>50</v>
      </c>
      <c r="F62" s="42" t="s">
        <v>200</v>
      </c>
      <c r="G62" s="76">
        <v>30000</v>
      </c>
      <c r="H62" s="100" t="s">
        <v>335</v>
      </c>
    </row>
    <row r="63" spans="1:257" ht="90" customHeight="1">
      <c r="A63" s="52" t="s">
        <v>95</v>
      </c>
      <c r="B63" s="47" t="s">
        <v>4</v>
      </c>
      <c r="C63" s="75" t="s">
        <v>202</v>
      </c>
      <c r="D63" s="40" t="s">
        <v>338</v>
      </c>
      <c r="E63" s="41" t="s">
        <v>203</v>
      </c>
      <c r="F63" s="42" t="s">
        <v>204</v>
      </c>
      <c r="G63" s="76">
        <v>0</v>
      </c>
      <c r="H63" s="100" t="s">
        <v>336</v>
      </c>
    </row>
    <row r="64" spans="1:257" ht="33" customHeight="1">
      <c r="A64" s="82" t="s">
        <v>60</v>
      </c>
      <c r="B64" s="83"/>
      <c r="C64" s="83"/>
      <c r="D64" s="83"/>
      <c r="E64" s="83"/>
      <c r="F64" s="84"/>
      <c r="G64" s="24">
        <f>SUM(G65:G65)</f>
        <v>0</v>
      </c>
      <c r="H64" s="23"/>
    </row>
    <row r="65" spans="1:8" ht="42" customHeight="1">
      <c r="A65" s="27" t="s">
        <v>209</v>
      </c>
      <c r="B65" s="11" t="s">
        <v>49</v>
      </c>
      <c r="C65" s="6" t="s">
        <v>205</v>
      </c>
      <c r="D65" s="49" t="s">
        <v>206</v>
      </c>
      <c r="E65" s="49" t="s">
        <v>207</v>
      </c>
      <c r="F65" s="49" t="s">
        <v>208</v>
      </c>
      <c r="G65" s="33">
        <v>0</v>
      </c>
      <c r="H65" s="21" t="s">
        <v>51</v>
      </c>
    </row>
    <row r="66" spans="1:8" ht="33" customHeight="1">
      <c r="A66" s="82" t="s">
        <v>83</v>
      </c>
      <c r="B66" s="83"/>
      <c r="C66" s="83"/>
      <c r="D66" s="83"/>
      <c r="E66" s="83"/>
      <c r="F66" s="84"/>
      <c r="G66" s="24">
        <f>SUM(G67:G67)</f>
        <v>0</v>
      </c>
      <c r="H66" s="23"/>
    </row>
    <row r="67" spans="1:8" ht="42" customHeight="1">
      <c r="A67" s="27"/>
      <c r="B67" s="11"/>
      <c r="C67" s="6" t="s">
        <v>12</v>
      </c>
      <c r="D67" s="49"/>
      <c r="E67" s="49"/>
      <c r="F67" s="49"/>
      <c r="G67" s="33"/>
      <c r="H67" s="21"/>
    </row>
    <row r="68" spans="1:8" ht="33" customHeight="1">
      <c r="A68" s="82" t="s">
        <v>84</v>
      </c>
      <c r="B68" s="83"/>
      <c r="C68" s="83"/>
      <c r="D68" s="83"/>
      <c r="E68" s="83"/>
      <c r="F68" s="84"/>
      <c r="G68" s="24">
        <f>SUM(G69:G71)</f>
        <v>0</v>
      </c>
      <c r="H68" s="23"/>
    </row>
    <row r="69" spans="1:8" ht="42" customHeight="1">
      <c r="A69" s="65" t="s">
        <v>210</v>
      </c>
      <c r="B69" s="11" t="s">
        <v>49</v>
      </c>
      <c r="C69" s="6" t="s">
        <v>211</v>
      </c>
      <c r="D69" s="79" t="s">
        <v>212</v>
      </c>
      <c r="E69" s="79" t="s">
        <v>50</v>
      </c>
      <c r="F69" s="79" t="s">
        <v>213</v>
      </c>
      <c r="G69" s="33">
        <v>0</v>
      </c>
      <c r="H69" s="21" t="s">
        <v>51</v>
      </c>
    </row>
    <row r="70" spans="1:8" ht="42" customHeight="1">
      <c r="A70" s="65" t="s">
        <v>210</v>
      </c>
      <c r="B70" s="11" t="s">
        <v>49</v>
      </c>
      <c r="C70" s="6" t="s">
        <v>214</v>
      </c>
      <c r="D70" s="79" t="s">
        <v>215</v>
      </c>
      <c r="E70" s="79" t="s">
        <v>50</v>
      </c>
      <c r="F70" s="79" t="s">
        <v>213</v>
      </c>
      <c r="G70" s="33">
        <v>0</v>
      </c>
      <c r="H70" s="21" t="s">
        <v>51</v>
      </c>
    </row>
    <row r="71" spans="1:8" ht="72" customHeight="1">
      <c r="A71" s="65" t="s">
        <v>210</v>
      </c>
      <c r="B71" s="11" t="s">
        <v>49</v>
      </c>
      <c r="C71" s="6" t="s">
        <v>216</v>
      </c>
      <c r="D71" s="79" t="s">
        <v>217</v>
      </c>
      <c r="E71" s="79" t="s">
        <v>50</v>
      </c>
      <c r="F71" s="79" t="s">
        <v>218</v>
      </c>
      <c r="G71" s="33">
        <v>0</v>
      </c>
      <c r="H71" s="21" t="s">
        <v>51</v>
      </c>
    </row>
    <row r="72" spans="1:8" ht="45" customHeight="1">
      <c r="A72" s="86" t="s">
        <v>29</v>
      </c>
      <c r="B72" s="87"/>
      <c r="C72" s="87"/>
      <c r="D72" s="87"/>
      <c r="E72" s="87"/>
      <c r="F72" s="87"/>
      <c r="G72" s="87"/>
      <c r="H72" s="87"/>
    </row>
  </sheetData>
  <mergeCells count="15">
    <mergeCell ref="A66:F66"/>
    <mergeCell ref="I1:K1"/>
    <mergeCell ref="A72:H72"/>
    <mergeCell ref="A2:H2"/>
    <mergeCell ref="A1:H1"/>
    <mergeCell ref="A5:F5"/>
    <mergeCell ref="A3:H3"/>
    <mergeCell ref="A55:F55"/>
    <mergeCell ref="A11:F11"/>
    <mergeCell ref="A20:F20"/>
    <mergeCell ref="A29:F29"/>
    <mergeCell ref="A53:F53"/>
    <mergeCell ref="A60:F60"/>
    <mergeCell ref="A68:F68"/>
    <mergeCell ref="A64:F64"/>
  </mergeCells>
  <phoneticPr fontId="20" type="noConversion"/>
  <printOptions horizontalCentered="1"/>
  <pageMargins left="0.47244094488188981" right="0.47244094488188981" top="0.47244094488188981" bottom="0.47244094488188981" header="0.39370078740157483" footer="0.11811023622047245"/>
  <pageSetup paperSize="9" scale="75" fitToHeight="100" pageOrder="overThenDown" orientation="portrait" r:id="rId1"/>
  <headerFooter alignWithMargins="0">
    <oddFooter>&amp;C&amp;"標楷體,標準"&amp;P</oddFooter>
  </headerFooter>
  <rowBreaks count="1" manualBreakCount="1">
    <brk id="59" max="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indexed="47"/>
  </sheetPr>
  <dimension ref="A1:J107"/>
  <sheetViews>
    <sheetView view="pageBreakPreview" topLeftCell="A56" zoomScaleNormal="100" zoomScaleSheetLayoutView="100" workbookViewId="0">
      <selection activeCell="D62" sqref="D62"/>
    </sheetView>
  </sheetViews>
  <sheetFormatPr defaultColWidth="9" defaultRowHeight="45" customHeight="1"/>
  <cols>
    <col min="1" max="1" width="13.6640625" style="1" customWidth="1"/>
    <col min="2" max="2" width="12.6640625" style="2" customWidth="1"/>
    <col min="3" max="3" width="22.6640625" style="2" customWidth="1"/>
    <col min="4" max="4" width="15.6640625" style="2" customWidth="1"/>
    <col min="5" max="5" width="18.77734375" style="4" customWidth="1"/>
    <col min="6" max="6" width="15.77734375" style="4" customWidth="1"/>
    <col min="7" max="7" width="14" style="5" customWidth="1"/>
    <col min="8" max="8" width="10.6640625" style="3" customWidth="1"/>
    <col min="9" max="16384" width="9" style="3"/>
  </cols>
  <sheetData>
    <row r="1" spans="1:10" ht="25.5" customHeight="1">
      <c r="A1" s="89" t="s">
        <v>8</v>
      </c>
      <c r="B1" s="89"/>
      <c r="C1" s="89"/>
      <c r="D1" s="89"/>
      <c r="E1" s="89"/>
      <c r="F1" s="89"/>
      <c r="G1" s="89"/>
      <c r="H1" s="89"/>
      <c r="I1" s="18"/>
      <c r="J1" s="18"/>
    </row>
    <row r="2" spans="1:10" ht="21" customHeight="1">
      <c r="A2" s="88" t="str">
        <f>公務!A2</f>
        <v>109年度第1季</v>
      </c>
      <c r="B2" s="88"/>
      <c r="C2" s="88"/>
      <c r="D2" s="88"/>
      <c r="E2" s="88"/>
      <c r="F2" s="88"/>
      <c r="G2" s="88"/>
      <c r="H2" s="88"/>
    </row>
    <row r="3" spans="1:10" ht="16.5" customHeight="1">
      <c r="A3" s="90" t="s">
        <v>69</v>
      </c>
      <c r="B3" s="90"/>
      <c r="C3" s="90"/>
      <c r="D3" s="90"/>
      <c r="E3" s="90"/>
      <c r="F3" s="90"/>
      <c r="G3" s="90"/>
      <c r="H3" s="90"/>
    </row>
    <row r="4" spans="1:10" ht="36" customHeight="1">
      <c r="A4" s="7" t="s">
        <v>1</v>
      </c>
      <c r="B4" s="8" t="s">
        <v>0</v>
      </c>
      <c r="C4" s="8" t="s">
        <v>9</v>
      </c>
      <c r="D4" s="10" t="s">
        <v>63</v>
      </c>
      <c r="E4" s="10" t="s">
        <v>62</v>
      </c>
      <c r="F4" s="10" t="s">
        <v>64</v>
      </c>
      <c r="G4" s="9" t="s">
        <v>10</v>
      </c>
      <c r="H4" s="13" t="s">
        <v>13</v>
      </c>
    </row>
    <row r="5" spans="1:10" ht="33" customHeight="1">
      <c r="A5" s="82" t="s">
        <v>43</v>
      </c>
      <c r="B5" s="83"/>
      <c r="C5" s="83"/>
      <c r="D5" s="83"/>
      <c r="E5" s="83"/>
      <c r="F5" s="84"/>
      <c r="G5" s="24">
        <f>G11+G15+G17+G19+G21</f>
        <v>9845884</v>
      </c>
      <c r="H5" s="15"/>
    </row>
    <row r="6" spans="1:10" ht="33" hidden="1" customHeight="1">
      <c r="A6" s="17" t="s">
        <v>16</v>
      </c>
      <c r="B6" s="17"/>
      <c r="C6" s="17"/>
      <c r="D6" s="16"/>
      <c r="E6" s="16"/>
      <c r="F6" s="16"/>
      <c r="G6" s="25"/>
      <c r="H6" s="20"/>
    </row>
    <row r="7" spans="1:10" ht="33" hidden="1" customHeight="1">
      <c r="A7" s="17" t="s">
        <v>26</v>
      </c>
      <c r="B7" s="19" t="s">
        <v>14</v>
      </c>
      <c r="C7" s="17"/>
      <c r="D7" s="16" t="s">
        <v>23</v>
      </c>
      <c r="E7" s="16" t="s">
        <v>18</v>
      </c>
      <c r="F7" s="16" t="s">
        <v>19</v>
      </c>
      <c r="G7" s="25">
        <v>100000</v>
      </c>
      <c r="H7" s="21"/>
    </row>
    <row r="8" spans="1:10" ht="33" hidden="1" customHeight="1">
      <c r="A8" s="17" t="s">
        <v>26</v>
      </c>
      <c r="B8" s="17" t="s">
        <v>4</v>
      </c>
      <c r="C8" s="17"/>
      <c r="D8" s="16" t="s">
        <v>24</v>
      </c>
      <c r="E8" s="16" t="s">
        <v>25</v>
      </c>
      <c r="F8" s="16" t="s">
        <v>22</v>
      </c>
      <c r="G8" s="25">
        <v>100000</v>
      </c>
      <c r="H8" s="21"/>
    </row>
    <row r="9" spans="1:10" ht="33" hidden="1" customHeight="1">
      <c r="A9" s="17" t="s">
        <v>26</v>
      </c>
      <c r="B9" s="17" t="s">
        <v>5</v>
      </c>
      <c r="C9" s="17"/>
      <c r="D9" s="16" t="s">
        <v>23</v>
      </c>
      <c r="E9" s="16" t="s">
        <v>18</v>
      </c>
      <c r="F9" s="16" t="s">
        <v>21</v>
      </c>
      <c r="G9" s="25">
        <v>0</v>
      </c>
      <c r="H9" s="21" t="s">
        <v>15</v>
      </c>
    </row>
    <row r="10" spans="1:10" ht="33" hidden="1" customHeight="1">
      <c r="A10" s="17" t="s">
        <v>26</v>
      </c>
      <c r="B10" s="17" t="s">
        <v>11</v>
      </c>
      <c r="C10" s="17"/>
      <c r="D10" s="16" t="s">
        <v>24</v>
      </c>
      <c r="E10" s="16" t="s">
        <v>18</v>
      </c>
      <c r="F10" s="16" t="s">
        <v>20</v>
      </c>
      <c r="G10" s="25">
        <v>0</v>
      </c>
      <c r="H10" s="22" t="s">
        <v>28</v>
      </c>
    </row>
    <row r="11" spans="1:10" ht="33" customHeight="1">
      <c r="A11" s="82" t="s">
        <v>31</v>
      </c>
      <c r="B11" s="83"/>
      <c r="C11" s="83"/>
      <c r="D11" s="83"/>
      <c r="E11" s="83"/>
      <c r="F11" s="84"/>
      <c r="G11" s="24">
        <f>SUM(G12:G14)</f>
        <v>7672061</v>
      </c>
      <c r="H11" s="15"/>
    </row>
    <row r="12" spans="1:10" ht="364.8" customHeight="1">
      <c r="A12" s="65" t="s">
        <v>245</v>
      </c>
      <c r="B12" s="66" t="s">
        <v>246</v>
      </c>
      <c r="C12" s="67" t="s">
        <v>247</v>
      </c>
      <c r="D12" s="70" t="s">
        <v>248</v>
      </c>
      <c r="E12" s="67" t="s">
        <v>249</v>
      </c>
      <c r="F12" s="74" t="s">
        <v>250</v>
      </c>
      <c r="G12" s="71">
        <v>2911842</v>
      </c>
      <c r="H12" s="22"/>
    </row>
    <row r="13" spans="1:10" ht="199.8" customHeight="1">
      <c r="A13" s="65" t="s">
        <v>245</v>
      </c>
      <c r="B13" s="66" t="s">
        <v>4</v>
      </c>
      <c r="C13" s="67" t="s">
        <v>251</v>
      </c>
      <c r="D13" s="70" t="s">
        <v>248</v>
      </c>
      <c r="E13" s="67" t="s">
        <v>252</v>
      </c>
      <c r="F13" s="74" t="s">
        <v>253</v>
      </c>
      <c r="G13" s="71">
        <v>4751250</v>
      </c>
      <c r="H13" s="72"/>
    </row>
    <row r="14" spans="1:10" ht="175.2" customHeight="1">
      <c r="A14" s="65" t="s">
        <v>245</v>
      </c>
      <c r="B14" s="66" t="s">
        <v>254</v>
      </c>
      <c r="C14" s="67" t="s">
        <v>255</v>
      </c>
      <c r="D14" s="66" t="s">
        <v>256</v>
      </c>
      <c r="E14" s="67" t="s">
        <v>257</v>
      </c>
      <c r="F14" s="67" t="s">
        <v>258</v>
      </c>
      <c r="G14" s="73">
        <v>8969</v>
      </c>
      <c r="H14" s="22"/>
    </row>
    <row r="15" spans="1:10" ht="33" customHeight="1">
      <c r="A15" s="95" t="s">
        <v>55</v>
      </c>
      <c r="B15" s="96"/>
      <c r="C15" s="96"/>
      <c r="D15" s="96"/>
      <c r="E15" s="96"/>
      <c r="F15" s="97"/>
      <c r="G15" s="68">
        <f>SUM(G16:G16)</f>
        <v>0</v>
      </c>
      <c r="H15" s="69"/>
    </row>
    <row r="16" spans="1:10" ht="59.25" customHeight="1">
      <c r="A16" s="28" t="s">
        <v>89</v>
      </c>
      <c r="B16" s="11"/>
      <c r="C16" s="6" t="s">
        <v>12</v>
      </c>
      <c r="D16" s="49"/>
      <c r="E16" s="11"/>
      <c r="F16" s="11"/>
      <c r="G16" s="33"/>
      <c r="H16" s="20"/>
    </row>
    <row r="17" spans="1:8" ht="33" customHeight="1">
      <c r="A17" s="82" t="s">
        <v>33</v>
      </c>
      <c r="B17" s="83"/>
      <c r="C17" s="83"/>
      <c r="D17" s="83"/>
      <c r="E17" s="83"/>
      <c r="F17" s="84"/>
      <c r="G17" s="24">
        <f>SUM(G18)</f>
        <v>0</v>
      </c>
      <c r="H17" s="15"/>
    </row>
    <row r="18" spans="1:8" ht="109.5" customHeight="1">
      <c r="A18" s="27" t="s">
        <v>32</v>
      </c>
      <c r="B18" s="6"/>
      <c r="C18" s="6" t="s">
        <v>12</v>
      </c>
      <c r="D18" s="12"/>
      <c r="E18" s="11"/>
      <c r="F18" s="11"/>
      <c r="G18" s="26"/>
      <c r="H18" s="14"/>
    </row>
    <row r="19" spans="1:8" ht="33" customHeight="1">
      <c r="A19" s="82" t="s">
        <v>48</v>
      </c>
      <c r="B19" s="83"/>
      <c r="C19" s="83"/>
      <c r="D19" s="83"/>
      <c r="E19" s="83"/>
      <c r="F19" s="84"/>
      <c r="G19" s="24">
        <f>SUM(G20)</f>
        <v>0</v>
      </c>
      <c r="H19" s="15"/>
    </row>
    <row r="20" spans="1:8" ht="61.2" customHeight="1">
      <c r="A20" s="28" t="s">
        <v>96</v>
      </c>
      <c r="B20" s="6"/>
      <c r="C20" s="6" t="s">
        <v>12</v>
      </c>
      <c r="D20" s="12"/>
      <c r="E20" s="11"/>
      <c r="F20" s="11"/>
      <c r="G20" s="26"/>
      <c r="H20" s="14"/>
    </row>
    <row r="21" spans="1:8" ht="33" customHeight="1">
      <c r="A21" s="82" t="s">
        <v>82</v>
      </c>
      <c r="B21" s="83"/>
      <c r="C21" s="83"/>
      <c r="D21" s="83"/>
      <c r="E21" s="83"/>
      <c r="F21" s="84"/>
      <c r="G21" s="24">
        <f>SUM(G22:G70)</f>
        <v>2173823</v>
      </c>
      <c r="H21" s="15"/>
    </row>
    <row r="22" spans="1:8" ht="60" customHeight="1">
      <c r="A22" s="28" t="s">
        <v>86</v>
      </c>
      <c r="B22" s="6" t="s">
        <v>4</v>
      </c>
      <c r="C22" s="6" t="s">
        <v>97</v>
      </c>
      <c r="D22" s="12" t="s">
        <v>153</v>
      </c>
      <c r="E22" s="11" t="s">
        <v>259</v>
      </c>
      <c r="F22" s="11" t="s">
        <v>74</v>
      </c>
      <c r="G22" s="91">
        <v>24286</v>
      </c>
      <c r="H22" s="93" t="s">
        <v>106</v>
      </c>
    </row>
    <row r="23" spans="1:8" ht="60" customHeight="1">
      <c r="A23" s="28" t="s">
        <v>86</v>
      </c>
      <c r="B23" s="6" t="s">
        <v>49</v>
      </c>
      <c r="C23" s="6" t="s">
        <v>260</v>
      </c>
      <c r="D23" s="12" t="s">
        <v>212</v>
      </c>
      <c r="E23" s="11" t="s">
        <v>50</v>
      </c>
      <c r="F23" s="11" t="s">
        <v>158</v>
      </c>
      <c r="G23" s="92"/>
      <c r="H23" s="94"/>
    </row>
    <row r="24" spans="1:8" ht="100.05" customHeight="1">
      <c r="A24" s="28" t="s">
        <v>87</v>
      </c>
      <c r="B24" s="6" t="s">
        <v>4</v>
      </c>
      <c r="C24" s="6" t="s">
        <v>98</v>
      </c>
      <c r="D24" s="12" t="s">
        <v>153</v>
      </c>
      <c r="E24" s="11" t="s">
        <v>99</v>
      </c>
      <c r="F24" s="11" t="s">
        <v>100</v>
      </c>
      <c r="G24" s="26">
        <v>69230</v>
      </c>
      <c r="H24" s="14"/>
    </row>
    <row r="25" spans="1:8" ht="100.05" customHeight="1">
      <c r="A25" s="28" t="s">
        <v>87</v>
      </c>
      <c r="B25" s="6" t="s">
        <v>4</v>
      </c>
      <c r="C25" s="6" t="s">
        <v>98</v>
      </c>
      <c r="D25" s="12" t="s">
        <v>153</v>
      </c>
      <c r="E25" s="11" t="s">
        <v>99</v>
      </c>
      <c r="F25" s="11" t="s">
        <v>75</v>
      </c>
      <c r="G25" s="26">
        <v>11500</v>
      </c>
      <c r="H25" s="14"/>
    </row>
    <row r="26" spans="1:8" ht="100.05" customHeight="1">
      <c r="A26" s="28" t="s">
        <v>87</v>
      </c>
      <c r="B26" s="6" t="s">
        <v>4</v>
      </c>
      <c r="C26" s="6" t="s">
        <v>98</v>
      </c>
      <c r="D26" s="12" t="s">
        <v>153</v>
      </c>
      <c r="E26" s="11" t="s">
        <v>99</v>
      </c>
      <c r="F26" s="11" t="s">
        <v>101</v>
      </c>
      <c r="G26" s="26">
        <v>11500</v>
      </c>
      <c r="H26" s="14"/>
    </row>
    <row r="27" spans="1:8" ht="85.8" customHeight="1">
      <c r="A27" s="28" t="s">
        <v>87</v>
      </c>
      <c r="B27" s="6" t="s">
        <v>4</v>
      </c>
      <c r="C27" s="6" t="s">
        <v>107</v>
      </c>
      <c r="D27" s="12" t="s">
        <v>153</v>
      </c>
      <c r="E27" s="11" t="s">
        <v>99</v>
      </c>
      <c r="F27" s="11" t="s">
        <v>108</v>
      </c>
      <c r="G27" s="26">
        <v>50000</v>
      </c>
      <c r="H27" s="14"/>
    </row>
    <row r="28" spans="1:8" ht="72" customHeight="1">
      <c r="A28" s="28" t="s">
        <v>87</v>
      </c>
      <c r="B28" s="6" t="s">
        <v>49</v>
      </c>
      <c r="C28" s="6" t="s">
        <v>102</v>
      </c>
      <c r="D28" s="12" t="s">
        <v>261</v>
      </c>
      <c r="E28" s="11" t="s">
        <v>109</v>
      </c>
      <c r="F28" s="11" t="s">
        <v>52</v>
      </c>
      <c r="G28" s="26">
        <v>80000</v>
      </c>
      <c r="H28" s="14" t="s">
        <v>76</v>
      </c>
    </row>
    <row r="29" spans="1:8" ht="86.4" customHeight="1">
      <c r="A29" s="28" t="s">
        <v>87</v>
      </c>
      <c r="B29" s="6" t="s">
        <v>4</v>
      </c>
      <c r="C29" s="6" t="s">
        <v>103</v>
      </c>
      <c r="D29" s="12" t="s">
        <v>153</v>
      </c>
      <c r="E29" s="11" t="s">
        <v>262</v>
      </c>
      <c r="F29" s="11" t="s">
        <v>104</v>
      </c>
      <c r="G29" s="26">
        <v>49298</v>
      </c>
      <c r="H29" s="14" t="s">
        <v>80</v>
      </c>
    </row>
    <row r="30" spans="1:8" ht="85.8" customHeight="1">
      <c r="A30" s="28" t="s">
        <v>87</v>
      </c>
      <c r="B30" s="6" t="s">
        <v>4</v>
      </c>
      <c r="C30" s="6" t="s">
        <v>110</v>
      </c>
      <c r="D30" s="12" t="s">
        <v>153</v>
      </c>
      <c r="E30" s="11" t="s">
        <v>263</v>
      </c>
      <c r="F30" s="11" t="s">
        <v>81</v>
      </c>
      <c r="G30" s="26">
        <v>0</v>
      </c>
      <c r="H30" s="14" t="s">
        <v>79</v>
      </c>
    </row>
    <row r="31" spans="1:8" ht="105" customHeight="1">
      <c r="A31" s="28" t="s">
        <v>87</v>
      </c>
      <c r="B31" s="6" t="s">
        <v>4</v>
      </c>
      <c r="C31" s="6" t="s">
        <v>111</v>
      </c>
      <c r="D31" s="12" t="s">
        <v>153</v>
      </c>
      <c r="E31" s="11" t="s">
        <v>264</v>
      </c>
      <c r="F31" s="11" t="s">
        <v>81</v>
      </c>
      <c r="G31" s="26">
        <v>0</v>
      </c>
      <c r="H31" s="14" t="s">
        <v>79</v>
      </c>
    </row>
    <row r="32" spans="1:8" ht="85.8" customHeight="1">
      <c r="A32" s="28" t="s">
        <v>87</v>
      </c>
      <c r="B32" s="6" t="s">
        <v>11</v>
      </c>
      <c r="C32" s="6" t="s">
        <v>105</v>
      </c>
      <c r="D32" s="12" t="s">
        <v>153</v>
      </c>
      <c r="E32" s="11" t="s">
        <v>265</v>
      </c>
      <c r="F32" s="11" t="s">
        <v>78</v>
      </c>
      <c r="G32" s="26">
        <v>0</v>
      </c>
      <c r="H32" s="14" t="s">
        <v>79</v>
      </c>
    </row>
    <row r="33" spans="1:8" ht="84.6" customHeight="1">
      <c r="A33" s="28" t="s">
        <v>87</v>
      </c>
      <c r="B33" s="6" t="s">
        <v>11</v>
      </c>
      <c r="C33" s="6" t="s">
        <v>266</v>
      </c>
      <c r="D33" s="12" t="s">
        <v>267</v>
      </c>
      <c r="E33" s="11" t="s">
        <v>268</v>
      </c>
      <c r="F33" s="11" t="s">
        <v>269</v>
      </c>
      <c r="G33" s="26">
        <v>0</v>
      </c>
      <c r="H33" s="14" t="s">
        <v>79</v>
      </c>
    </row>
    <row r="34" spans="1:8" ht="48.6">
      <c r="A34" s="28" t="s">
        <v>86</v>
      </c>
      <c r="B34" s="6" t="s">
        <v>49</v>
      </c>
      <c r="C34" s="6" t="s">
        <v>270</v>
      </c>
      <c r="D34" s="12" t="s">
        <v>271</v>
      </c>
      <c r="E34" s="11" t="s">
        <v>50</v>
      </c>
      <c r="F34" s="11" t="s">
        <v>91</v>
      </c>
      <c r="G34" s="91">
        <v>133333</v>
      </c>
      <c r="H34" s="14"/>
    </row>
    <row r="35" spans="1:8" ht="48.6">
      <c r="A35" s="28" t="s">
        <v>86</v>
      </c>
      <c r="B35" s="6" t="s">
        <v>4</v>
      </c>
      <c r="C35" s="6" t="s">
        <v>270</v>
      </c>
      <c r="D35" s="12" t="s">
        <v>272</v>
      </c>
      <c r="E35" s="11" t="s">
        <v>273</v>
      </c>
      <c r="F35" s="11" t="s">
        <v>74</v>
      </c>
      <c r="G35" s="92"/>
      <c r="H35" s="14"/>
    </row>
    <row r="36" spans="1:8" ht="48.6">
      <c r="A36" s="28" t="s">
        <v>86</v>
      </c>
      <c r="B36" s="6" t="s">
        <v>4</v>
      </c>
      <c r="C36" s="6" t="s">
        <v>260</v>
      </c>
      <c r="D36" s="12" t="s">
        <v>159</v>
      </c>
      <c r="E36" s="11" t="s">
        <v>273</v>
      </c>
      <c r="F36" s="11" t="s">
        <v>74</v>
      </c>
      <c r="G36" s="26">
        <v>24286</v>
      </c>
      <c r="H36" s="14"/>
    </row>
    <row r="37" spans="1:8" ht="100.8" customHeight="1">
      <c r="A37" s="28" t="s">
        <v>87</v>
      </c>
      <c r="B37" s="6" t="s">
        <v>4</v>
      </c>
      <c r="C37" s="6" t="s">
        <v>98</v>
      </c>
      <c r="D37" s="12" t="s">
        <v>159</v>
      </c>
      <c r="E37" s="11" t="s">
        <v>99</v>
      </c>
      <c r="F37" s="11" t="s">
        <v>100</v>
      </c>
      <c r="G37" s="26">
        <v>62990</v>
      </c>
      <c r="H37" s="14"/>
    </row>
    <row r="38" spans="1:8" ht="104.4" customHeight="1">
      <c r="A38" s="28" t="s">
        <v>87</v>
      </c>
      <c r="B38" s="6" t="s">
        <v>4</v>
      </c>
      <c r="C38" s="6" t="s">
        <v>98</v>
      </c>
      <c r="D38" s="12" t="s">
        <v>159</v>
      </c>
      <c r="E38" s="11" t="s">
        <v>99</v>
      </c>
      <c r="F38" s="11" t="s">
        <v>75</v>
      </c>
      <c r="G38" s="26">
        <v>11500</v>
      </c>
      <c r="H38" s="14"/>
    </row>
    <row r="39" spans="1:8" ht="99.6" customHeight="1">
      <c r="A39" s="28" t="s">
        <v>87</v>
      </c>
      <c r="B39" s="6" t="s">
        <v>4</v>
      </c>
      <c r="C39" s="6" t="s">
        <v>98</v>
      </c>
      <c r="D39" s="12" t="s">
        <v>159</v>
      </c>
      <c r="E39" s="11" t="s">
        <v>99</v>
      </c>
      <c r="F39" s="11" t="s">
        <v>101</v>
      </c>
      <c r="G39" s="26">
        <v>11500</v>
      </c>
      <c r="H39" s="14"/>
    </row>
    <row r="40" spans="1:8" ht="69.599999999999994" customHeight="1">
      <c r="A40" s="28" t="s">
        <v>87</v>
      </c>
      <c r="B40" s="6" t="s">
        <v>49</v>
      </c>
      <c r="C40" s="6" t="s">
        <v>274</v>
      </c>
      <c r="D40" s="12" t="s">
        <v>275</v>
      </c>
      <c r="E40" s="11" t="s">
        <v>50</v>
      </c>
      <c r="F40" s="11" t="s">
        <v>276</v>
      </c>
      <c r="G40" s="26">
        <v>50000</v>
      </c>
      <c r="H40" s="14"/>
    </row>
    <row r="41" spans="1:8" ht="68.400000000000006" customHeight="1">
      <c r="A41" s="28" t="s">
        <v>87</v>
      </c>
      <c r="B41" s="6" t="s">
        <v>49</v>
      </c>
      <c r="C41" s="6" t="s">
        <v>277</v>
      </c>
      <c r="D41" s="12" t="s">
        <v>278</v>
      </c>
      <c r="E41" s="11" t="s">
        <v>50</v>
      </c>
      <c r="F41" s="11" t="s">
        <v>279</v>
      </c>
      <c r="G41" s="26">
        <v>50000</v>
      </c>
      <c r="H41" s="14"/>
    </row>
    <row r="42" spans="1:8" ht="68.400000000000006" customHeight="1">
      <c r="A42" s="28" t="s">
        <v>87</v>
      </c>
      <c r="B42" s="6" t="s">
        <v>4</v>
      </c>
      <c r="C42" s="6" t="s">
        <v>280</v>
      </c>
      <c r="D42" s="12" t="s">
        <v>159</v>
      </c>
      <c r="E42" s="11" t="s">
        <v>99</v>
      </c>
      <c r="F42" s="11" t="s">
        <v>281</v>
      </c>
      <c r="G42" s="26">
        <v>52500</v>
      </c>
      <c r="H42" s="14"/>
    </row>
    <row r="43" spans="1:8" ht="84.6" customHeight="1">
      <c r="A43" s="28" t="s">
        <v>87</v>
      </c>
      <c r="B43" s="6" t="s">
        <v>4</v>
      </c>
      <c r="C43" s="6" t="s">
        <v>107</v>
      </c>
      <c r="D43" s="12" t="s">
        <v>159</v>
      </c>
      <c r="E43" s="11" t="s">
        <v>99</v>
      </c>
      <c r="F43" s="11" t="s">
        <v>108</v>
      </c>
      <c r="G43" s="26">
        <v>50000</v>
      </c>
      <c r="H43" s="14"/>
    </row>
    <row r="44" spans="1:8" ht="85.2" customHeight="1">
      <c r="A44" s="28" t="s">
        <v>87</v>
      </c>
      <c r="B44" s="6" t="s">
        <v>49</v>
      </c>
      <c r="C44" s="6" t="s">
        <v>102</v>
      </c>
      <c r="D44" s="12" t="s">
        <v>282</v>
      </c>
      <c r="E44" s="11" t="s">
        <v>283</v>
      </c>
      <c r="F44" s="11" t="s">
        <v>52</v>
      </c>
      <c r="G44" s="26">
        <v>100000</v>
      </c>
      <c r="H44" s="14" t="s">
        <v>76</v>
      </c>
    </row>
    <row r="45" spans="1:8" ht="69.599999999999994" customHeight="1">
      <c r="A45" s="28" t="s">
        <v>87</v>
      </c>
      <c r="B45" s="6" t="s">
        <v>4</v>
      </c>
      <c r="C45" s="6" t="s">
        <v>333</v>
      </c>
      <c r="D45" s="12" t="s">
        <v>284</v>
      </c>
      <c r="E45" s="11" t="s">
        <v>77</v>
      </c>
      <c r="F45" s="11" t="s">
        <v>285</v>
      </c>
      <c r="G45" s="26">
        <v>100000</v>
      </c>
      <c r="H45" s="14" t="s">
        <v>286</v>
      </c>
    </row>
    <row r="46" spans="1:8" ht="73.8" customHeight="1">
      <c r="A46" s="28" t="s">
        <v>87</v>
      </c>
      <c r="B46" s="6" t="s">
        <v>4</v>
      </c>
      <c r="C46" s="6" t="s">
        <v>333</v>
      </c>
      <c r="D46" s="12" t="s">
        <v>284</v>
      </c>
      <c r="E46" s="11" t="s">
        <v>77</v>
      </c>
      <c r="F46" s="11" t="s">
        <v>287</v>
      </c>
      <c r="G46" s="26">
        <v>100000</v>
      </c>
      <c r="H46" s="14" t="s">
        <v>286</v>
      </c>
    </row>
    <row r="47" spans="1:8" ht="70.2" customHeight="1">
      <c r="A47" s="28" t="s">
        <v>87</v>
      </c>
      <c r="B47" s="6" t="s">
        <v>4</v>
      </c>
      <c r="C47" s="6" t="s">
        <v>333</v>
      </c>
      <c r="D47" s="12" t="s">
        <v>284</v>
      </c>
      <c r="E47" s="11" t="s">
        <v>77</v>
      </c>
      <c r="F47" s="11" t="s">
        <v>288</v>
      </c>
      <c r="G47" s="26">
        <v>100000</v>
      </c>
      <c r="H47" s="14" t="s">
        <v>286</v>
      </c>
    </row>
    <row r="48" spans="1:8" ht="69.599999999999994" customHeight="1">
      <c r="A48" s="28" t="s">
        <v>87</v>
      </c>
      <c r="B48" s="6" t="s">
        <v>4</v>
      </c>
      <c r="C48" s="6" t="s">
        <v>333</v>
      </c>
      <c r="D48" s="12" t="s">
        <v>284</v>
      </c>
      <c r="E48" s="11" t="s">
        <v>77</v>
      </c>
      <c r="F48" s="11" t="s">
        <v>289</v>
      </c>
      <c r="G48" s="26">
        <v>100000</v>
      </c>
      <c r="H48" s="14" t="s">
        <v>286</v>
      </c>
    </row>
    <row r="49" spans="1:8" ht="86.4" customHeight="1">
      <c r="A49" s="28" t="s">
        <v>87</v>
      </c>
      <c r="B49" s="6" t="s">
        <v>4</v>
      </c>
      <c r="C49" s="6" t="s">
        <v>103</v>
      </c>
      <c r="D49" s="12" t="s">
        <v>159</v>
      </c>
      <c r="E49" s="11" t="s">
        <v>290</v>
      </c>
      <c r="F49" s="11" t="s">
        <v>104</v>
      </c>
      <c r="G49" s="26">
        <v>71178</v>
      </c>
      <c r="H49" s="14" t="s">
        <v>80</v>
      </c>
    </row>
    <row r="50" spans="1:8" ht="85.8" customHeight="1">
      <c r="A50" s="28" t="s">
        <v>87</v>
      </c>
      <c r="B50" s="6" t="s">
        <v>11</v>
      </c>
      <c r="C50" s="6" t="s">
        <v>105</v>
      </c>
      <c r="D50" s="12" t="s">
        <v>159</v>
      </c>
      <c r="E50" s="11" t="s">
        <v>291</v>
      </c>
      <c r="F50" s="11" t="s">
        <v>78</v>
      </c>
      <c r="G50" s="26">
        <v>0</v>
      </c>
      <c r="H50" s="14" t="s">
        <v>79</v>
      </c>
    </row>
    <row r="51" spans="1:8" ht="88.2" customHeight="1">
      <c r="A51" s="28" t="s">
        <v>87</v>
      </c>
      <c r="B51" s="6" t="s">
        <v>4</v>
      </c>
      <c r="C51" s="6" t="s">
        <v>110</v>
      </c>
      <c r="D51" s="12" t="s">
        <v>159</v>
      </c>
      <c r="E51" s="11" t="s">
        <v>292</v>
      </c>
      <c r="F51" s="11" t="s">
        <v>81</v>
      </c>
      <c r="G51" s="26">
        <v>0</v>
      </c>
      <c r="H51" s="14" t="s">
        <v>79</v>
      </c>
    </row>
    <row r="52" spans="1:8" ht="99.6" customHeight="1">
      <c r="A52" s="28" t="s">
        <v>87</v>
      </c>
      <c r="B52" s="6" t="s">
        <v>4</v>
      </c>
      <c r="C52" s="6" t="s">
        <v>111</v>
      </c>
      <c r="D52" s="12" t="s">
        <v>159</v>
      </c>
      <c r="E52" s="11" t="s">
        <v>293</v>
      </c>
      <c r="F52" s="11" t="s">
        <v>81</v>
      </c>
      <c r="G52" s="26">
        <v>0</v>
      </c>
      <c r="H52" s="14" t="s">
        <v>79</v>
      </c>
    </row>
    <row r="53" spans="1:8" ht="48.6">
      <c r="A53" s="28" t="s">
        <v>86</v>
      </c>
      <c r="B53" s="6" t="s">
        <v>4</v>
      </c>
      <c r="C53" s="6" t="s">
        <v>270</v>
      </c>
      <c r="D53" s="12" t="s">
        <v>165</v>
      </c>
      <c r="E53" s="11" t="s">
        <v>294</v>
      </c>
      <c r="F53" s="11" t="s">
        <v>74</v>
      </c>
      <c r="G53" s="26">
        <v>66666</v>
      </c>
      <c r="H53" s="14"/>
    </row>
    <row r="54" spans="1:8" ht="48.6">
      <c r="A54" s="28" t="s">
        <v>86</v>
      </c>
      <c r="B54" s="6" t="s">
        <v>4</v>
      </c>
      <c r="C54" s="6" t="s">
        <v>260</v>
      </c>
      <c r="D54" s="12" t="s">
        <v>217</v>
      </c>
      <c r="E54" s="11" t="s">
        <v>50</v>
      </c>
      <c r="F54" s="11" t="s">
        <v>74</v>
      </c>
      <c r="G54" s="26">
        <v>24286</v>
      </c>
      <c r="H54" s="14"/>
    </row>
    <row r="55" spans="1:8" ht="99.6" customHeight="1">
      <c r="A55" s="28" t="s">
        <v>87</v>
      </c>
      <c r="B55" s="6" t="s">
        <v>4</v>
      </c>
      <c r="C55" s="6" t="s">
        <v>98</v>
      </c>
      <c r="D55" s="12" t="s">
        <v>165</v>
      </c>
      <c r="E55" s="11" t="s">
        <v>99</v>
      </c>
      <c r="F55" s="11" t="s">
        <v>100</v>
      </c>
      <c r="G55" s="26">
        <v>73020</v>
      </c>
      <c r="H55" s="14"/>
    </row>
    <row r="56" spans="1:8" ht="101.4" customHeight="1">
      <c r="A56" s="28" t="s">
        <v>87</v>
      </c>
      <c r="B56" s="6" t="s">
        <v>4</v>
      </c>
      <c r="C56" s="6" t="s">
        <v>98</v>
      </c>
      <c r="D56" s="12" t="s">
        <v>165</v>
      </c>
      <c r="E56" s="11" t="s">
        <v>99</v>
      </c>
      <c r="F56" s="11" t="s">
        <v>75</v>
      </c>
      <c r="G56" s="26">
        <v>11500</v>
      </c>
      <c r="H56" s="14"/>
    </row>
    <row r="57" spans="1:8" ht="101.4" customHeight="1">
      <c r="A57" s="28" t="s">
        <v>87</v>
      </c>
      <c r="B57" s="6" t="s">
        <v>4</v>
      </c>
      <c r="C57" s="6" t="s">
        <v>98</v>
      </c>
      <c r="D57" s="12" t="s">
        <v>165</v>
      </c>
      <c r="E57" s="11" t="s">
        <v>99</v>
      </c>
      <c r="F57" s="11" t="s">
        <v>101</v>
      </c>
      <c r="G57" s="26">
        <v>11500</v>
      </c>
      <c r="H57" s="14"/>
    </row>
    <row r="58" spans="1:8" ht="68.400000000000006" customHeight="1">
      <c r="A58" s="28" t="s">
        <v>87</v>
      </c>
      <c r="B58" s="6" t="s">
        <v>49</v>
      </c>
      <c r="C58" s="6" t="s">
        <v>274</v>
      </c>
      <c r="D58" s="12" t="s">
        <v>295</v>
      </c>
      <c r="E58" s="11" t="s">
        <v>50</v>
      </c>
      <c r="F58" s="11" t="s">
        <v>52</v>
      </c>
      <c r="G58" s="26">
        <v>100000</v>
      </c>
      <c r="H58" s="14"/>
    </row>
    <row r="59" spans="1:8" ht="178.2">
      <c r="A59" s="28" t="s">
        <v>87</v>
      </c>
      <c r="B59" s="6" t="s">
        <v>254</v>
      </c>
      <c r="C59" s="6" t="s">
        <v>296</v>
      </c>
      <c r="D59" s="12" t="s">
        <v>297</v>
      </c>
      <c r="E59" s="11" t="s">
        <v>298</v>
      </c>
      <c r="F59" s="11" t="s">
        <v>299</v>
      </c>
      <c r="G59" s="26">
        <v>100000</v>
      </c>
      <c r="H59" s="14" t="s">
        <v>300</v>
      </c>
    </row>
    <row r="60" spans="1:8" ht="85.8" customHeight="1">
      <c r="A60" s="28" t="s">
        <v>87</v>
      </c>
      <c r="B60" s="6" t="s">
        <v>4</v>
      </c>
      <c r="C60" s="6" t="s">
        <v>107</v>
      </c>
      <c r="D60" s="12" t="s">
        <v>165</v>
      </c>
      <c r="E60" s="11" t="s">
        <v>99</v>
      </c>
      <c r="F60" s="11" t="s">
        <v>108</v>
      </c>
      <c r="G60" s="26">
        <v>50000</v>
      </c>
      <c r="H60" s="14"/>
    </row>
    <row r="61" spans="1:8" ht="102" customHeight="1">
      <c r="A61" s="28" t="s">
        <v>87</v>
      </c>
      <c r="B61" s="6" t="s">
        <v>4</v>
      </c>
      <c r="C61" s="6" t="s">
        <v>301</v>
      </c>
      <c r="D61" s="12" t="s">
        <v>302</v>
      </c>
      <c r="E61" s="11" t="s">
        <v>50</v>
      </c>
      <c r="F61" s="11" t="s">
        <v>303</v>
      </c>
      <c r="G61" s="26">
        <v>50000</v>
      </c>
      <c r="H61" s="14"/>
    </row>
    <row r="62" spans="1:8" ht="84.6" customHeight="1">
      <c r="A62" s="28" t="s">
        <v>87</v>
      </c>
      <c r="B62" s="6" t="s">
        <v>4</v>
      </c>
      <c r="C62" s="6" t="s">
        <v>304</v>
      </c>
      <c r="D62" s="12" t="s">
        <v>305</v>
      </c>
      <c r="E62" s="11" t="s">
        <v>50</v>
      </c>
      <c r="F62" s="11" t="s">
        <v>306</v>
      </c>
      <c r="G62" s="26">
        <v>50000</v>
      </c>
      <c r="H62" s="14"/>
    </row>
    <row r="63" spans="1:8" ht="102.6" customHeight="1">
      <c r="A63" s="28" t="s">
        <v>87</v>
      </c>
      <c r="B63" s="6" t="s">
        <v>4</v>
      </c>
      <c r="C63" s="6" t="s">
        <v>307</v>
      </c>
      <c r="D63" s="12" t="s">
        <v>308</v>
      </c>
      <c r="E63" s="11" t="s">
        <v>50</v>
      </c>
      <c r="F63" s="11" t="s">
        <v>309</v>
      </c>
      <c r="G63" s="26">
        <v>50000</v>
      </c>
      <c r="H63" s="14"/>
    </row>
    <row r="64" spans="1:8" ht="85.2" customHeight="1">
      <c r="A64" s="28" t="s">
        <v>87</v>
      </c>
      <c r="B64" s="6" t="s">
        <v>4</v>
      </c>
      <c r="C64" s="6" t="s">
        <v>310</v>
      </c>
      <c r="D64" s="12" t="s">
        <v>165</v>
      </c>
      <c r="E64" s="11" t="s">
        <v>311</v>
      </c>
      <c r="F64" s="11" t="s">
        <v>104</v>
      </c>
      <c r="G64" s="26">
        <v>43750</v>
      </c>
      <c r="H64" s="14"/>
    </row>
    <row r="65" spans="1:8" ht="81">
      <c r="A65" s="28" t="s">
        <v>87</v>
      </c>
      <c r="B65" s="6" t="s">
        <v>4</v>
      </c>
      <c r="C65" s="6" t="s">
        <v>312</v>
      </c>
      <c r="D65" s="12" t="s">
        <v>313</v>
      </c>
      <c r="E65" s="11" t="s">
        <v>314</v>
      </c>
      <c r="F65" s="11" t="s">
        <v>90</v>
      </c>
      <c r="G65" s="26">
        <v>100000</v>
      </c>
      <c r="H65" s="14"/>
    </row>
    <row r="66" spans="1:8" ht="101.4" customHeight="1">
      <c r="A66" s="28" t="s">
        <v>87</v>
      </c>
      <c r="B66" s="6" t="s">
        <v>4</v>
      </c>
      <c r="C66" s="6" t="s">
        <v>315</v>
      </c>
      <c r="D66" s="12" t="s">
        <v>316</v>
      </c>
      <c r="E66" s="11" t="s">
        <v>50</v>
      </c>
      <c r="F66" s="11" t="s">
        <v>317</v>
      </c>
      <c r="G66" s="26">
        <v>0</v>
      </c>
      <c r="H66" s="14" t="s">
        <v>79</v>
      </c>
    </row>
    <row r="67" spans="1:8" ht="98.4" customHeight="1">
      <c r="A67" s="28" t="s">
        <v>87</v>
      </c>
      <c r="B67" s="6" t="s">
        <v>4</v>
      </c>
      <c r="C67" s="6" t="s">
        <v>318</v>
      </c>
      <c r="D67" s="12" t="s">
        <v>165</v>
      </c>
      <c r="E67" s="11" t="s">
        <v>314</v>
      </c>
      <c r="F67" s="11" t="s">
        <v>81</v>
      </c>
      <c r="G67" s="26">
        <v>0</v>
      </c>
      <c r="H67" s="14" t="s">
        <v>79</v>
      </c>
    </row>
    <row r="68" spans="1:8" ht="103.2" customHeight="1">
      <c r="A68" s="28" t="s">
        <v>87</v>
      </c>
      <c r="B68" s="6" t="s">
        <v>4</v>
      </c>
      <c r="C68" s="6" t="s">
        <v>319</v>
      </c>
      <c r="D68" s="12" t="s">
        <v>165</v>
      </c>
      <c r="E68" s="11" t="s">
        <v>314</v>
      </c>
      <c r="F68" s="11" t="s">
        <v>81</v>
      </c>
      <c r="G68" s="26">
        <v>0</v>
      </c>
      <c r="H68" s="14" t="s">
        <v>79</v>
      </c>
    </row>
    <row r="69" spans="1:8" ht="85.8" customHeight="1">
      <c r="A69" s="28" t="s">
        <v>87</v>
      </c>
      <c r="B69" s="6" t="s">
        <v>49</v>
      </c>
      <c r="C69" s="6" t="s">
        <v>320</v>
      </c>
      <c r="D69" s="12" t="s">
        <v>321</v>
      </c>
      <c r="E69" s="11" t="s">
        <v>322</v>
      </c>
      <c r="F69" s="11" t="s">
        <v>52</v>
      </c>
      <c r="G69" s="26">
        <v>80000</v>
      </c>
      <c r="H69" s="14"/>
    </row>
    <row r="70" spans="1:8" ht="84.6" customHeight="1">
      <c r="A70" s="28" t="s">
        <v>87</v>
      </c>
      <c r="B70" s="6" t="s">
        <v>11</v>
      </c>
      <c r="C70" s="6" t="s">
        <v>105</v>
      </c>
      <c r="D70" s="12" t="s">
        <v>165</v>
      </c>
      <c r="E70" s="11" t="s">
        <v>323</v>
      </c>
      <c r="F70" s="11" t="s">
        <v>78</v>
      </c>
      <c r="G70" s="26">
        <v>50000</v>
      </c>
      <c r="H70" s="14"/>
    </row>
    <row r="71" spans="1:8" ht="45" customHeight="1">
      <c r="A71" s="86" t="s">
        <v>42</v>
      </c>
      <c r="B71" s="87"/>
      <c r="C71" s="87"/>
      <c r="D71" s="87"/>
      <c r="E71" s="87"/>
      <c r="F71" s="87"/>
      <c r="G71" s="87"/>
      <c r="H71" s="87"/>
    </row>
    <row r="106" spans="1:8" ht="45" customHeight="1">
      <c r="A106" s="53"/>
      <c r="B106" s="54"/>
      <c r="C106" s="54"/>
      <c r="D106" s="54"/>
      <c r="E106" s="55"/>
      <c r="F106" s="55"/>
      <c r="G106" s="56"/>
      <c r="H106" s="63"/>
    </row>
    <row r="107" spans="1:8" ht="45" customHeight="1">
      <c r="A107" s="58"/>
      <c r="B107" s="59"/>
      <c r="C107" s="59"/>
      <c r="D107" s="59"/>
      <c r="E107" s="60"/>
      <c r="F107" s="60"/>
      <c r="G107" s="61"/>
      <c r="H107" s="64"/>
    </row>
  </sheetData>
  <mergeCells count="13">
    <mergeCell ref="G22:G23"/>
    <mergeCell ref="H22:H23"/>
    <mergeCell ref="A71:H71"/>
    <mergeCell ref="G34:G35"/>
    <mergeCell ref="A1:H1"/>
    <mergeCell ref="A2:H2"/>
    <mergeCell ref="A3:H3"/>
    <mergeCell ref="A5:F5"/>
    <mergeCell ref="A21:F21"/>
    <mergeCell ref="A17:F17"/>
    <mergeCell ref="A19:F19"/>
    <mergeCell ref="A11:F11"/>
    <mergeCell ref="A15:F15"/>
  </mergeCells>
  <phoneticPr fontId="20" type="noConversion"/>
  <printOptions horizontalCentered="1"/>
  <pageMargins left="0.47244094488188981" right="0.47244094488188981" top="0.47244094488188981" bottom="0.47244094488188981" header="0.39370078740157483" footer="0.11811023622047245"/>
  <pageSetup paperSize="9" scale="74" fitToHeight="100" pageOrder="overThenDown" orientation="portrait" r:id="rId1"/>
  <headerFooter alignWithMargins="0">
    <oddFooter>&amp;C&amp;"標楷體,標準"&amp;P</oddFooter>
  </headerFooter>
  <rowBreaks count="1" manualBreakCount="1">
    <brk id="16"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indexed="44"/>
    <pageSetUpPr fitToPage="1"/>
  </sheetPr>
  <dimension ref="A1:K91"/>
  <sheetViews>
    <sheetView view="pageBreakPreview" topLeftCell="A7" zoomScaleNormal="100" zoomScaleSheetLayoutView="100" workbookViewId="0">
      <selection activeCell="D62" sqref="D62"/>
    </sheetView>
  </sheetViews>
  <sheetFormatPr defaultColWidth="9" defaultRowHeight="45" customHeight="1"/>
  <cols>
    <col min="1" max="1" width="14" style="1" customWidth="1"/>
    <col min="2" max="2" width="12.44140625" style="2" customWidth="1"/>
    <col min="3" max="3" width="28.21875" style="2" customWidth="1"/>
    <col min="4" max="4" width="16.109375" style="2" customWidth="1"/>
    <col min="5" max="5" width="13.109375" style="4" customWidth="1"/>
    <col min="6" max="6" width="14.88671875" style="4" customWidth="1"/>
    <col min="7" max="7" width="12.6640625" style="5" customWidth="1"/>
    <col min="8" max="8" width="11.88671875" style="5" customWidth="1"/>
    <col min="9" max="16384" width="9" style="3"/>
  </cols>
  <sheetData>
    <row r="1" spans="1:11" ht="25.5" customHeight="1">
      <c r="A1" s="89" t="s">
        <v>2</v>
      </c>
      <c r="B1" s="89"/>
      <c r="C1" s="89"/>
      <c r="D1" s="89"/>
      <c r="E1" s="89"/>
      <c r="F1" s="89"/>
      <c r="G1" s="89"/>
      <c r="H1" s="89"/>
      <c r="I1" s="85"/>
      <c r="J1" s="85"/>
      <c r="K1" s="85"/>
    </row>
    <row r="2" spans="1:11" ht="21" customHeight="1">
      <c r="A2" s="88" t="str">
        <f>公務!A2</f>
        <v>109年度第1季</v>
      </c>
      <c r="B2" s="88"/>
      <c r="C2" s="88"/>
      <c r="D2" s="88"/>
      <c r="E2" s="88"/>
      <c r="F2" s="88"/>
      <c r="G2" s="88"/>
      <c r="H2" s="88"/>
    </row>
    <row r="3" spans="1:11" ht="16.5" customHeight="1">
      <c r="A3" s="90" t="s">
        <v>69</v>
      </c>
      <c r="B3" s="90"/>
      <c r="C3" s="90"/>
      <c r="D3" s="90"/>
      <c r="E3" s="90"/>
      <c r="F3" s="90"/>
      <c r="G3" s="90"/>
      <c r="H3" s="90"/>
    </row>
    <row r="4" spans="1:11" ht="36" customHeight="1">
      <c r="A4" s="7" t="s">
        <v>27</v>
      </c>
      <c r="B4" s="8" t="s">
        <v>0</v>
      </c>
      <c r="C4" s="8" t="s">
        <v>6</v>
      </c>
      <c r="D4" s="10" t="s">
        <v>63</v>
      </c>
      <c r="E4" s="10" t="s">
        <v>62</v>
      </c>
      <c r="F4" s="10" t="s">
        <v>64</v>
      </c>
      <c r="G4" s="9" t="s">
        <v>3</v>
      </c>
      <c r="H4" s="13" t="s">
        <v>13</v>
      </c>
    </row>
    <row r="5" spans="1:11" ht="33" customHeight="1">
      <c r="A5" s="82" t="s">
        <v>44</v>
      </c>
      <c r="B5" s="83"/>
      <c r="C5" s="83"/>
      <c r="D5" s="83"/>
      <c r="E5" s="83"/>
      <c r="F5" s="84"/>
      <c r="G5" s="24">
        <f>G6+G10+G12+G14+G16+G18+G20</f>
        <v>2436</v>
      </c>
      <c r="H5" s="15"/>
    </row>
    <row r="6" spans="1:11" ht="33" customHeight="1">
      <c r="A6" s="82" t="s">
        <v>112</v>
      </c>
      <c r="B6" s="83"/>
      <c r="C6" s="83"/>
      <c r="D6" s="83"/>
      <c r="E6" s="83"/>
      <c r="F6" s="84"/>
      <c r="G6" s="24">
        <f>SUM(G7:G9)</f>
        <v>2436</v>
      </c>
      <c r="H6" s="15"/>
    </row>
    <row r="7" spans="1:11" ht="60" customHeight="1">
      <c r="A7" s="98" t="s">
        <v>70</v>
      </c>
      <c r="B7" s="67" t="s">
        <v>4</v>
      </c>
      <c r="C7" s="36" t="s">
        <v>324</v>
      </c>
      <c r="D7" s="66" t="s">
        <v>325</v>
      </c>
      <c r="E7" s="29" t="s">
        <v>326</v>
      </c>
      <c r="F7" s="30" t="s">
        <v>90</v>
      </c>
      <c r="G7" s="32">
        <v>798</v>
      </c>
      <c r="H7" s="34"/>
    </row>
    <row r="8" spans="1:11" ht="60" customHeight="1">
      <c r="A8" s="98"/>
      <c r="B8" s="67" t="s">
        <v>4</v>
      </c>
      <c r="C8" s="36" t="s">
        <v>327</v>
      </c>
      <c r="D8" s="66" t="s">
        <v>328</v>
      </c>
      <c r="E8" s="29" t="s">
        <v>329</v>
      </c>
      <c r="F8" s="30" t="s">
        <v>90</v>
      </c>
      <c r="G8" s="32">
        <v>798</v>
      </c>
      <c r="H8" s="35"/>
    </row>
    <row r="9" spans="1:11" ht="49.5" customHeight="1">
      <c r="A9" s="98"/>
      <c r="B9" s="67" t="s">
        <v>4</v>
      </c>
      <c r="C9" s="36" t="s">
        <v>330</v>
      </c>
      <c r="D9" s="66" t="s">
        <v>331</v>
      </c>
      <c r="E9" s="29" t="s">
        <v>332</v>
      </c>
      <c r="F9" s="30" t="s">
        <v>90</v>
      </c>
      <c r="G9" s="32">
        <v>840</v>
      </c>
      <c r="H9" s="35"/>
    </row>
    <row r="10" spans="1:11" ht="33" customHeight="1">
      <c r="A10" s="82" t="s">
        <v>113</v>
      </c>
      <c r="B10" s="83"/>
      <c r="C10" s="83"/>
      <c r="D10" s="83"/>
      <c r="E10" s="83"/>
      <c r="F10" s="84"/>
      <c r="G10" s="24">
        <f>SUM(G11:G11)</f>
        <v>0</v>
      </c>
      <c r="H10" s="15"/>
    </row>
    <row r="11" spans="1:11" ht="43.5" customHeight="1">
      <c r="A11" s="65" t="s">
        <v>47</v>
      </c>
      <c r="B11" s="81"/>
      <c r="C11" s="81" t="s">
        <v>12</v>
      </c>
      <c r="D11" s="80"/>
      <c r="E11" s="80"/>
      <c r="F11" s="80"/>
      <c r="G11" s="33"/>
      <c r="H11" s="21"/>
    </row>
    <row r="12" spans="1:11" ht="33" customHeight="1">
      <c r="A12" s="82" t="s">
        <v>114</v>
      </c>
      <c r="B12" s="83"/>
      <c r="C12" s="83"/>
      <c r="D12" s="83"/>
      <c r="E12" s="83"/>
      <c r="F12" s="84"/>
      <c r="G12" s="24">
        <f>SUM(G13)</f>
        <v>0</v>
      </c>
      <c r="H12" s="15"/>
    </row>
    <row r="13" spans="1:11" ht="56.25" customHeight="1">
      <c r="A13" s="27" t="s">
        <v>37</v>
      </c>
      <c r="B13" s="19"/>
      <c r="C13" s="19" t="s">
        <v>12</v>
      </c>
      <c r="D13" s="16"/>
      <c r="E13" s="16"/>
      <c r="F13" s="16"/>
      <c r="G13" s="25"/>
      <c r="H13" s="21"/>
    </row>
    <row r="14" spans="1:11" ht="33" customHeight="1">
      <c r="A14" s="99" t="s">
        <v>115</v>
      </c>
      <c r="B14" s="99"/>
      <c r="C14" s="99"/>
      <c r="D14" s="99"/>
      <c r="E14" s="99"/>
      <c r="F14" s="99"/>
      <c r="G14" s="24">
        <f>SUM(G15)</f>
        <v>0</v>
      </c>
      <c r="H14" s="15"/>
    </row>
    <row r="15" spans="1:11" ht="63.75" customHeight="1">
      <c r="A15" s="65" t="s">
        <v>38</v>
      </c>
      <c r="B15" s="31"/>
      <c r="C15" s="31" t="s">
        <v>12</v>
      </c>
      <c r="D15" s="66"/>
      <c r="E15" s="66"/>
      <c r="F15" s="66"/>
      <c r="G15" s="33"/>
      <c r="H15" s="21"/>
    </row>
    <row r="16" spans="1:11" ht="33" customHeight="1">
      <c r="A16" s="99" t="s">
        <v>116</v>
      </c>
      <c r="B16" s="99"/>
      <c r="C16" s="99"/>
      <c r="D16" s="99"/>
      <c r="E16" s="99"/>
      <c r="F16" s="99"/>
      <c r="G16" s="24">
        <f>SUM(G17)</f>
        <v>0</v>
      </c>
      <c r="H16" s="15"/>
    </row>
    <row r="17" spans="1:8" ht="75" customHeight="1">
      <c r="A17" s="65" t="s">
        <v>39</v>
      </c>
      <c r="B17" s="31"/>
      <c r="C17" s="6" t="s">
        <v>12</v>
      </c>
      <c r="D17" s="66"/>
      <c r="E17" s="66"/>
      <c r="F17" s="66"/>
      <c r="G17" s="33"/>
      <c r="H17" s="22"/>
    </row>
    <row r="18" spans="1:8" ht="33" customHeight="1">
      <c r="A18" s="99" t="s">
        <v>117</v>
      </c>
      <c r="B18" s="99"/>
      <c r="C18" s="99"/>
      <c r="D18" s="99"/>
      <c r="E18" s="99"/>
      <c r="F18" s="99"/>
      <c r="G18" s="24">
        <f>SUM(G20)</f>
        <v>0</v>
      </c>
      <c r="H18" s="15"/>
    </row>
    <row r="19" spans="1:8" ht="54" customHeight="1">
      <c r="A19" s="65" t="s">
        <v>40</v>
      </c>
      <c r="B19" s="6"/>
      <c r="C19" s="6" t="s">
        <v>12</v>
      </c>
      <c r="D19" s="12"/>
      <c r="E19" s="11"/>
      <c r="F19" s="11"/>
      <c r="G19" s="26"/>
      <c r="H19" s="14"/>
    </row>
    <row r="20" spans="1:8" ht="33" customHeight="1">
      <c r="A20" s="99" t="s">
        <v>118</v>
      </c>
      <c r="B20" s="99"/>
      <c r="C20" s="99"/>
      <c r="D20" s="99"/>
      <c r="E20" s="99"/>
      <c r="F20" s="99"/>
      <c r="G20" s="24">
        <f>SUM(G21)</f>
        <v>0</v>
      </c>
      <c r="H20" s="15"/>
    </row>
    <row r="21" spans="1:8" ht="72.75" customHeight="1">
      <c r="A21" s="65" t="s">
        <v>41</v>
      </c>
      <c r="B21" s="6"/>
      <c r="C21" s="6" t="s">
        <v>12</v>
      </c>
      <c r="D21" s="12"/>
      <c r="E21" s="11"/>
      <c r="F21" s="11"/>
      <c r="G21" s="26"/>
      <c r="H21" s="14"/>
    </row>
    <row r="22" spans="1:8" ht="142.5" customHeight="1">
      <c r="A22" s="86" t="s">
        <v>42</v>
      </c>
      <c r="B22" s="87"/>
      <c r="C22" s="87"/>
      <c r="D22" s="87"/>
      <c r="E22" s="87"/>
      <c r="F22" s="87"/>
      <c r="G22" s="87"/>
      <c r="H22" s="87"/>
    </row>
    <row r="61" ht="16.2"/>
    <row r="62" ht="16.2"/>
    <row r="63" ht="16.2"/>
    <row r="90" spans="1:8" ht="45" customHeight="1">
      <c r="A90" s="53"/>
      <c r="B90" s="54"/>
      <c r="C90" s="54"/>
      <c r="D90" s="54"/>
      <c r="E90" s="55"/>
      <c r="F90" s="55"/>
      <c r="G90" s="56"/>
      <c r="H90" s="57"/>
    </row>
    <row r="91" spans="1:8" ht="45" customHeight="1">
      <c r="A91" s="58"/>
      <c r="B91" s="59"/>
      <c r="C91" s="59"/>
      <c r="D91" s="59"/>
      <c r="E91" s="60"/>
      <c r="F91" s="60"/>
      <c r="G91" s="61"/>
      <c r="H91" s="62"/>
    </row>
  </sheetData>
  <mergeCells count="14">
    <mergeCell ref="A16:F16"/>
    <mergeCell ref="A18:F18"/>
    <mergeCell ref="A20:F20"/>
    <mergeCell ref="A22:H22"/>
    <mergeCell ref="A6:F6"/>
    <mergeCell ref="A12:F12"/>
    <mergeCell ref="A14:F14"/>
    <mergeCell ref="I1:K1"/>
    <mergeCell ref="A1:H1"/>
    <mergeCell ref="A2:H2"/>
    <mergeCell ref="A3:H3"/>
    <mergeCell ref="A10:F10"/>
    <mergeCell ref="A5:F5"/>
    <mergeCell ref="A7:A9"/>
  </mergeCells>
  <phoneticPr fontId="20" type="noConversion"/>
  <printOptions horizontalCentered="1"/>
  <pageMargins left="0.47244094488188981" right="0.47244094488188981" top="0.47244094488188981" bottom="0.47244094488188981" header="0.39370078740157483" footer="0.11811023622047245"/>
  <pageSetup paperSize="9" scale="75" fitToHeight="100" pageOrder="overThenDown" orientation="portrait" r:id="rId1"/>
  <headerFooter alignWithMargins="0">
    <oddFooter>&amp;C&amp;"標楷體,標準"&amp;P</oddFooter>
  </headerFooter>
  <rowBreaks count="1" manualBreakCount="1">
    <brk id="1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6</vt:i4>
      </vt:variant>
    </vt:vector>
  </HeadingPairs>
  <TitlesOfParts>
    <vt:vector size="9" baseType="lpstr">
      <vt:lpstr>公務</vt:lpstr>
      <vt:lpstr>基金</vt:lpstr>
      <vt:lpstr>財團法人</vt:lpstr>
      <vt:lpstr>公務!Print_Area</vt:lpstr>
      <vt:lpstr>財團法人!Print_Area</vt:lpstr>
      <vt:lpstr>基金!Print_Area</vt:lpstr>
      <vt:lpstr>公務!Print_Titles</vt:lpstr>
      <vt:lpstr>財團法人!Print_Titles</vt:lpstr>
      <vt:lpstr>基金!Print_Titles</vt:lpstr>
    </vt:vector>
  </TitlesOfParts>
  <Company>moi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黃筱庭</cp:lastModifiedBy>
  <cp:lastPrinted>2020-04-28T05:56:14Z</cp:lastPrinted>
  <dcterms:created xsi:type="dcterms:W3CDTF">2011-03-09T01:39:06Z</dcterms:created>
  <dcterms:modified xsi:type="dcterms:W3CDTF">2020-04-28T06:02:21Z</dcterms:modified>
</cp:coreProperties>
</file>